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H:\Hannah\18B Voucher Drafts\"/>
    </mc:Choice>
  </mc:AlternateContent>
  <xr:revisionPtr revIDLastSave="0" documentId="8_{2022B6B0-39A8-4917-A736-669B92EC9CCE}" xr6:coauthVersionLast="47" xr6:coauthVersionMax="47" xr10:uidLastSave="{00000000-0000-0000-0000-000000000000}"/>
  <bookViews>
    <workbookView xWindow="23880" yWindow="-120" windowWidth="24240" windowHeight="13140" xr2:uid="{00000000-000D-0000-FFFF-FFFF00000000}"/>
  </bookViews>
  <sheets>
    <sheet name="Worksheet" sheetId="4" r:id="rId1"/>
    <sheet name="Voucher" sheetId="3" r:id="rId2"/>
  </sheets>
  <definedNames>
    <definedName name="_xlnm.Print_Area" localSheetId="1">Voucher!$A$1:$N$74</definedName>
    <definedName name="_xlnm.Print_Area" localSheetId="0">Worksheet!$A$1:$T$205</definedName>
    <definedName name="_xlnm.Print_Titles" localSheetId="0">Worksheet!$1:$11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1" i="3" l="1"/>
  <c r="I29" i="3"/>
  <c r="I27" i="3"/>
  <c r="I25" i="3"/>
  <c r="I23" i="3"/>
  <c r="G31" i="3"/>
  <c r="G29" i="3"/>
  <c r="G27" i="3"/>
  <c r="G23" i="3"/>
  <c r="D37" i="4"/>
  <c r="L6" i="3" l="1"/>
  <c r="D12" i="4"/>
  <c r="D13" i="4"/>
  <c r="D14" i="4"/>
  <c r="D15" i="4"/>
  <c r="D16" i="4"/>
  <c r="C72" i="3"/>
  <c r="E72" i="3" s="1"/>
  <c r="A205" i="4"/>
  <c r="A204" i="4"/>
  <c r="A178" i="4"/>
  <c r="A177" i="4"/>
  <c r="A149" i="4"/>
  <c r="A150" i="4"/>
  <c r="A121" i="4"/>
  <c r="A122" i="4"/>
  <c r="A94" i="4"/>
  <c r="A93" i="4"/>
  <c r="A66" i="4"/>
  <c r="A65" i="4"/>
  <c r="A38" i="4"/>
  <c r="A37" i="4"/>
  <c r="D38" i="4" l="1"/>
  <c r="D17" i="4"/>
  <c r="G25" i="3"/>
  <c r="G33" i="3" l="1"/>
  <c r="M23" i="3" s="1"/>
  <c r="I33" i="3"/>
  <c r="M25" i="3" s="1"/>
  <c r="L10" i="3"/>
  <c r="D6" i="3"/>
  <c r="K25" i="3" l="1"/>
  <c r="I22" i="3"/>
  <c r="K23" i="3"/>
  <c r="G22" i="3"/>
  <c r="E68" i="3"/>
  <c r="K33" i="3"/>
  <c r="I26" i="3" l="1"/>
  <c r="C10" i="3"/>
  <c r="D18" i="4"/>
  <c r="D66" i="4" s="1"/>
  <c r="D94" i="4" s="1"/>
  <c r="D122" i="4" s="1"/>
  <c r="D150" i="4" s="1"/>
  <c r="D178" i="4" s="1"/>
  <c r="D205" i="4" s="1"/>
  <c r="D19" i="4"/>
  <c r="D65" i="4" s="1"/>
  <c r="D93" i="4" s="1"/>
  <c r="D121" i="4" s="1"/>
  <c r="D149" i="4" s="1"/>
  <c r="D177" i="4" s="1"/>
  <c r="D204" i="4" s="1"/>
  <c r="D20" i="4"/>
  <c r="D21" i="4"/>
  <c r="D22" i="4"/>
  <c r="D23" i="4"/>
  <c r="D24" i="4"/>
  <c r="D25" i="4"/>
  <c r="D26" i="4"/>
  <c r="D27" i="4"/>
  <c r="D28" i="4"/>
  <c r="D29" i="4"/>
  <c r="D30" i="4"/>
  <c r="D31" i="4"/>
  <c r="D32" i="4"/>
  <c r="D33" i="4"/>
  <c r="D34" i="4"/>
  <c r="D35" i="4"/>
  <c r="D36" i="4"/>
  <c r="D40" i="4"/>
  <c r="D41" i="4"/>
  <c r="D42" i="4"/>
  <c r="D43" i="4"/>
  <c r="D44" i="4"/>
  <c r="D45" i="4"/>
  <c r="D46" i="4"/>
  <c r="D47" i="4"/>
  <c r="D48" i="4"/>
  <c r="D49" i="4"/>
  <c r="D50" i="4"/>
  <c r="D51" i="4"/>
  <c r="D52" i="4"/>
  <c r="D53" i="4"/>
  <c r="D54" i="4"/>
  <c r="D55" i="4"/>
  <c r="D56" i="4"/>
  <c r="D57" i="4"/>
  <c r="D58" i="4"/>
  <c r="D59" i="4"/>
  <c r="D60" i="4"/>
  <c r="D61" i="4"/>
  <c r="D62" i="4"/>
  <c r="D63" i="4"/>
  <c r="D64" i="4"/>
  <c r="D68" i="4"/>
  <c r="D69" i="4"/>
  <c r="D70" i="4"/>
  <c r="D71" i="4"/>
  <c r="D72" i="4"/>
  <c r="D73" i="4"/>
  <c r="D74" i="4"/>
  <c r="D75" i="4"/>
  <c r="D76" i="4"/>
  <c r="D77" i="4"/>
  <c r="D78" i="4"/>
  <c r="D79" i="4"/>
  <c r="D80" i="4"/>
  <c r="D81" i="4"/>
  <c r="D82" i="4"/>
  <c r="D83" i="4"/>
  <c r="D84" i="4"/>
  <c r="D85" i="4"/>
  <c r="D86" i="4"/>
  <c r="D87" i="4"/>
  <c r="D88" i="4"/>
  <c r="D89" i="4"/>
  <c r="D90" i="4"/>
  <c r="D91" i="4"/>
  <c r="D92"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80" i="4"/>
  <c r="D181" i="4"/>
  <c r="D182" i="4"/>
  <c r="D183" i="4"/>
  <c r="D184" i="4"/>
  <c r="D185" i="4"/>
  <c r="D186" i="4"/>
  <c r="D187" i="4"/>
  <c r="D188" i="4"/>
  <c r="D189" i="4"/>
  <c r="D190" i="4"/>
  <c r="D191" i="4"/>
  <c r="D192" i="4"/>
  <c r="D193" i="4"/>
  <c r="D194" i="4"/>
  <c r="D195" i="4"/>
  <c r="D196" i="4"/>
  <c r="D197" i="4"/>
  <c r="D198" i="4"/>
  <c r="D199" i="4"/>
  <c r="D200" i="4"/>
  <c r="D201" i="4"/>
  <c r="D202" i="4"/>
  <c r="D203" i="4"/>
  <c r="M27" i="3" l="1"/>
  <c r="M33" i="3" s="1"/>
  <c r="G68" i="3" l="1"/>
  <c r="C66" i="3" l="1"/>
  <c r="E66" i="3"/>
  <c r="G66" i="3" s="1"/>
  <c r="G72" i="3" s="1"/>
</calcChain>
</file>

<file path=xl/sharedStrings.xml><?xml version="1.0" encoding="utf-8"?>
<sst xmlns="http://schemas.openxmlformats.org/spreadsheetml/2006/main" count="168" uniqueCount="158">
  <si>
    <t>Finish Time</t>
  </si>
  <si>
    <t>Date</t>
  </si>
  <si>
    <t>APPELLATE DIVISION</t>
  </si>
  <si>
    <t>Start Time</t>
  </si>
  <si>
    <t>Assigned Counsel Appellate Worksheet</t>
  </si>
  <si>
    <t>Description of Activity</t>
  </si>
  <si>
    <t>TOTAL</t>
  </si>
  <si>
    <t>Attorney Name:</t>
  </si>
  <si>
    <t>Client Name:</t>
  </si>
  <si>
    <t>Second Judicial Department</t>
  </si>
  <si>
    <t>Presiding Justice of the Appellate Division</t>
  </si>
  <si>
    <t>Expenses</t>
  </si>
  <si>
    <t>Signature</t>
  </si>
  <si>
    <t>Amount Approved</t>
  </si>
  <si>
    <t>Hourly Rate</t>
  </si>
  <si>
    <t>Voucher Total</t>
  </si>
  <si>
    <t>AMOUNT OF HOURS APPROVED</t>
  </si>
  <si>
    <t>DO NOT WRITE IN THIS SPACE - FOR COURT USE ONLY</t>
  </si>
  <si>
    <t>Number of points in Argument:</t>
  </si>
  <si>
    <t>Total Hours</t>
  </si>
  <si>
    <t>Sub-Total</t>
  </si>
  <si>
    <t>Total Pages</t>
  </si>
  <si>
    <t># of pages in Testimony</t>
  </si>
  <si>
    <t>NUMBER OF PAGES IN RECORD:</t>
  </si>
  <si>
    <t>Affirmed</t>
  </si>
  <si>
    <t>Anders Brief</t>
  </si>
  <si>
    <t>Reply Brief</t>
  </si>
  <si>
    <t>Brief</t>
  </si>
  <si>
    <t>County:</t>
  </si>
  <si>
    <t>Appellant:</t>
  </si>
  <si>
    <t>Client:</t>
  </si>
  <si>
    <t>Matter of:</t>
  </si>
  <si>
    <t xml:space="preserve">Attorney Name: </t>
  </si>
  <si>
    <t>APPELLATE DIVISION, SECOND JUDICIAL DEPARTMENT</t>
  </si>
  <si>
    <t>Kings</t>
  </si>
  <si>
    <t>Dutchess</t>
  </si>
  <si>
    <t>Queens</t>
  </si>
  <si>
    <t>Richmond</t>
  </si>
  <si>
    <t>Orange</t>
  </si>
  <si>
    <t>Putnam</t>
  </si>
  <si>
    <t>Rockland</t>
  </si>
  <si>
    <t>Nassau</t>
  </si>
  <si>
    <t>Westchester</t>
  </si>
  <si>
    <t>Suffolk</t>
  </si>
  <si>
    <t>Interviews/Conferences/Correspondence only</t>
  </si>
  <si>
    <t>Obtaining and reviewing records only</t>
  </si>
  <si>
    <t>Legal research only</t>
  </si>
  <si>
    <t>Testimony (Oral Argument in Court) only</t>
  </si>
  <si>
    <t>Leave to Appeal to Court of Appeals</t>
  </si>
  <si>
    <t>Pending</t>
  </si>
  <si>
    <t>Withdrawn</t>
  </si>
  <si>
    <t>Modified</t>
  </si>
  <si>
    <t>Dismissed</t>
  </si>
  <si>
    <t>Respondent:</t>
  </si>
  <si>
    <t>=</t>
  </si>
  <si>
    <t>Appellate Division Docket #:</t>
  </si>
  <si>
    <t># of pages in Other Documents</t>
  </si>
  <si>
    <t>Status of Decision &amp; Order</t>
  </si>
  <si>
    <t>Other</t>
  </si>
  <si>
    <r>
      <t>Reason for Voucher Submission</t>
    </r>
    <r>
      <rPr>
        <sz val="12"/>
        <color rgb="FF000000"/>
        <rFont val="Calibri"/>
        <family val="2"/>
        <scheme val="minor"/>
      </rPr>
      <t xml:space="preserve">- </t>
    </r>
    <r>
      <rPr>
        <i/>
        <sz val="12"/>
        <color rgb="FF000000"/>
        <rFont val="Calibri"/>
        <family val="2"/>
        <scheme val="minor"/>
      </rPr>
      <t>Please describe reason for billing:</t>
    </r>
  </si>
  <si>
    <r>
      <t>NATURE OF APPEAL</t>
    </r>
    <r>
      <rPr>
        <sz val="12"/>
        <color rgb="FF000000"/>
        <rFont val="Calibri"/>
        <family val="2"/>
        <scheme val="minor"/>
      </rPr>
      <t xml:space="preserve"> - </t>
    </r>
    <r>
      <rPr>
        <i/>
        <sz val="12"/>
        <color rgb="FF000000"/>
        <rFont val="Calibri"/>
        <family val="2"/>
        <scheme val="minor"/>
      </rPr>
      <t>Please indicate nature of the suit:</t>
    </r>
  </si>
  <si>
    <t>Abuse</t>
  </si>
  <si>
    <t>Adoption</t>
  </si>
  <si>
    <t>Adoption Certificate</t>
  </si>
  <si>
    <t>Adoption Surrender</t>
  </si>
  <si>
    <t>Arson</t>
  </si>
  <si>
    <t>Assault</t>
  </si>
  <si>
    <t>Attempted Arson</t>
  </si>
  <si>
    <t>Attempted Assault</t>
  </si>
  <si>
    <t>Attempted Bribery</t>
  </si>
  <si>
    <t>Attempted Burglary</t>
  </si>
  <si>
    <t>Attempted Conspiracy</t>
  </si>
  <si>
    <t>Attempted Controlled Substance</t>
  </si>
  <si>
    <t>Attempted Criminal Mischief</t>
  </si>
  <si>
    <t>Attempted Criminal Possession of Stolen Property</t>
  </si>
  <si>
    <t>Attempted Escape</t>
  </si>
  <si>
    <t>Attempted Firearms and Weapons Possession/Use</t>
  </si>
  <si>
    <t>Attempted Homicide</t>
  </si>
  <si>
    <t>Attempted Kidnapping</t>
  </si>
  <si>
    <t>Attempted Larceny</t>
  </si>
  <si>
    <t>Attempted Motor Vehicles, Operating Under Influence</t>
  </si>
  <si>
    <t>Attempted Murder</t>
  </si>
  <si>
    <t>Attempted Perjury</t>
  </si>
  <si>
    <t>Attempted Robbery</t>
  </si>
  <si>
    <t xml:space="preserve">Attempted Sex offenses </t>
  </si>
  <si>
    <t>Bribery</t>
  </si>
  <si>
    <t>Burglary</t>
  </si>
  <si>
    <t>Conciliation</t>
  </si>
  <si>
    <t>Consent to Marry</t>
  </si>
  <si>
    <t>Conspiracy</t>
  </si>
  <si>
    <t>Controlled Substance</t>
  </si>
  <si>
    <t>Criminal Mischief</t>
  </si>
  <si>
    <t>Criminal Possession of Stolen Property</t>
  </si>
  <si>
    <t>Criminal Possession of Weapon</t>
  </si>
  <si>
    <t>Criminal Solicitation</t>
  </si>
  <si>
    <t>Criminal Trespass</t>
  </si>
  <si>
    <t>Custodial Interference</t>
  </si>
  <si>
    <t>Custody/Visitation</t>
  </si>
  <si>
    <t>Designated Felony</t>
  </si>
  <si>
    <t>Domestic Relations Endangering Child Welfare</t>
  </si>
  <si>
    <t>Escape Excessive Sentence Firearms and Weapons Possession/Use</t>
  </si>
  <si>
    <t>Family Offense</t>
  </si>
  <si>
    <t>Forgery</t>
  </si>
  <si>
    <t>Foster Care</t>
  </si>
  <si>
    <t>Foster Care Placement</t>
  </si>
  <si>
    <t>Guardianship</t>
  </si>
  <si>
    <t>Homicide Kidnapping Larceny</t>
  </si>
  <si>
    <t>Juvenile Delinquency</t>
  </si>
  <si>
    <t>Leave to Appeal</t>
  </si>
  <si>
    <t>Manslaughter</t>
  </si>
  <si>
    <t>Material Witness</t>
  </si>
  <si>
    <t>Miscellaneous</t>
  </si>
  <si>
    <t>Motor Vehicles, Operating Under Influence</t>
  </si>
  <si>
    <t>Murder Official Misconduct, Obstruction of Public Servant</t>
  </si>
  <si>
    <t>Neglect</t>
  </si>
  <si>
    <t>Paternity</t>
  </si>
  <si>
    <t>People's Appeal</t>
  </si>
  <si>
    <t>Perjury</t>
  </si>
  <si>
    <t>Reckless Endangerment</t>
  </si>
  <si>
    <t>Robbery</t>
  </si>
  <si>
    <t>Sex Offenses</t>
  </si>
  <si>
    <t>SORA</t>
  </si>
  <si>
    <t>Support</t>
  </si>
  <si>
    <t>Termination of Parental Rights</t>
  </si>
  <si>
    <t>UIFSA</t>
  </si>
  <si>
    <t>Unauthorized Use of a Motor Vehicle</t>
  </si>
  <si>
    <t>Unlawful Imprisonment</t>
  </si>
  <si>
    <t>Vehicular Assault</t>
  </si>
  <si>
    <t>Paternity (Title IV-D)</t>
  </si>
  <si>
    <t>PINS (Persons in Need of Supervision)</t>
  </si>
  <si>
    <t>Support (Title IV-D)</t>
  </si>
  <si>
    <t>UIFAS (Title IV-L)</t>
  </si>
  <si>
    <t>Voucher for Compensation and Expenses of Appointed Appellate Counsel under Article 18-B of the County Law</t>
  </si>
  <si>
    <t>Notice of Motion and Affirmation</t>
  </si>
  <si>
    <t>Affirmation in Opposition</t>
  </si>
  <si>
    <t>Legal Research (L)</t>
  </si>
  <si>
    <t>Type of Work</t>
  </si>
  <si>
    <t>In-Court Hours (OA)</t>
  </si>
  <si>
    <t>Comments:</t>
  </si>
  <si>
    <t>v</t>
  </si>
  <si>
    <t>Interviews/Conferences/Correspondence (C)</t>
  </si>
  <si>
    <t>Obtaining &amp; Reviewing Records (R)</t>
  </si>
  <si>
    <r>
      <t>Time</t>
    </r>
    <r>
      <rPr>
        <b/>
        <sz val="12"/>
        <color theme="1"/>
        <rFont val="Arial Narrow"/>
        <family val="2"/>
      </rPr>
      <t xml:space="preserve">:  </t>
    </r>
    <r>
      <rPr>
        <sz val="12"/>
        <color theme="1"/>
        <rFont val="Arial Narrow"/>
        <family val="2"/>
      </rPr>
      <t xml:space="preserve"> Enter time in format</t>
    </r>
    <r>
      <rPr>
        <b/>
        <sz val="12"/>
        <color theme="1"/>
        <rFont val="Arial Narrow"/>
        <family val="2"/>
      </rPr>
      <t xml:space="preserve"> </t>
    </r>
    <r>
      <rPr>
        <b/>
        <u/>
        <sz val="12"/>
        <color theme="1"/>
        <rFont val="Arial Narrow"/>
        <family val="2"/>
      </rPr>
      <t>hh:mm</t>
    </r>
    <r>
      <rPr>
        <b/>
        <sz val="12"/>
        <color theme="1"/>
        <rFont val="Arial Narrow"/>
        <family val="2"/>
      </rPr>
      <t xml:space="preserve"> </t>
    </r>
    <r>
      <rPr>
        <sz val="12"/>
        <color theme="1"/>
        <rFont val="Arial Narrow"/>
        <family val="2"/>
      </rPr>
      <t>followed by</t>
    </r>
    <r>
      <rPr>
        <b/>
        <sz val="12"/>
        <color theme="1"/>
        <rFont val="Arial Narrow"/>
        <family val="2"/>
      </rPr>
      <t xml:space="preserve"> </t>
    </r>
    <r>
      <rPr>
        <b/>
        <u/>
        <sz val="12"/>
        <color theme="1"/>
        <rFont val="Arial Narrow"/>
        <family val="2"/>
      </rPr>
      <t xml:space="preserve">a </t>
    </r>
    <r>
      <rPr>
        <b/>
        <sz val="12"/>
        <color theme="1"/>
        <rFont val="Arial Narrow"/>
        <family val="2"/>
      </rPr>
      <t>space</t>
    </r>
    <r>
      <rPr>
        <sz val="12"/>
        <color theme="1"/>
        <rFont val="Arial Narrow"/>
        <family val="2"/>
      </rPr>
      <t>, and then type “</t>
    </r>
    <r>
      <rPr>
        <b/>
        <sz val="12"/>
        <color theme="1"/>
        <rFont val="Arial Narrow"/>
        <family val="2"/>
      </rPr>
      <t>a</t>
    </r>
    <r>
      <rPr>
        <sz val="12"/>
        <color theme="1"/>
        <rFont val="Arial Narrow"/>
        <family val="2"/>
      </rPr>
      <t>” for AM or “</t>
    </r>
    <r>
      <rPr>
        <b/>
        <sz val="12"/>
        <color theme="1"/>
        <rFont val="Arial Narrow"/>
        <family val="2"/>
      </rPr>
      <t>p</t>
    </r>
    <r>
      <rPr>
        <sz val="12"/>
        <color theme="1"/>
        <rFont val="Arial Narrow"/>
        <family val="2"/>
      </rPr>
      <t xml:space="preserve">” for PM, and press Enter (Example: 9:08 p)                                                                                              </t>
    </r>
    <r>
      <rPr>
        <b/>
        <u/>
        <sz val="12"/>
        <color theme="1"/>
        <rFont val="Arial Narrow"/>
        <family val="2"/>
      </rPr>
      <t>For “Time Spent”, you must enter the time expended in real time (hours and minutes), 9:00 am - 9:05 am</t>
    </r>
  </si>
  <si>
    <t>Drafting Briefs and Other Documents (D)</t>
  </si>
  <si>
    <r>
      <t>PREPARATION TIME:</t>
    </r>
    <r>
      <rPr>
        <b/>
        <sz val="12"/>
        <color rgb="FF000000"/>
        <rFont val="Calibri"/>
        <family val="2"/>
        <scheme val="minor"/>
      </rPr>
      <t xml:space="preserve"> </t>
    </r>
    <r>
      <rPr>
        <sz val="12"/>
        <color rgb="FF000000"/>
        <rFont val="Calibri"/>
        <family val="2"/>
        <scheme val="minor"/>
      </rPr>
      <t>Please input your total expense.</t>
    </r>
  </si>
  <si>
    <t>Time Approved</t>
  </si>
  <si>
    <t>Reduction</t>
  </si>
  <si>
    <t>Total Expense</t>
  </si>
  <si>
    <t>TOTAL:</t>
  </si>
  <si>
    <t>Time Reduced</t>
  </si>
  <si>
    <r>
      <rPr>
        <b/>
        <sz val="12"/>
        <color rgb="FF000000"/>
        <rFont val="Calibri"/>
        <family val="2"/>
        <scheme val="minor"/>
      </rPr>
      <t>ATTORNEY CERTIFICATION</t>
    </r>
    <r>
      <rPr>
        <sz val="12"/>
        <color rgb="FF000000"/>
        <rFont val="Calibri"/>
        <family val="2"/>
        <scheme val="minor"/>
      </rPr>
      <t>:</t>
    </r>
    <r>
      <rPr>
        <b/>
        <sz val="12"/>
        <color rgb="FF000000"/>
        <rFont val="Calibri"/>
        <family val="2"/>
        <scheme val="minor"/>
      </rPr>
      <t xml:space="preserve"> </t>
    </r>
    <r>
      <rPr>
        <i/>
        <sz val="12"/>
        <color rgb="FF000000"/>
        <rFont val="Calibri"/>
        <family val="2"/>
        <scheme val="minor"/>
      </rPr>
      <t>I hereby certify and affirm under penalty of perjury that the information on this voucher is correct, that payment has not been received, and that no payment or promise of payment has been requested or accepted for representing the above client.</t>
    </r>
  </si>
  <si>
    <t>Approved by Assigned Council Plan Administrator:</t>
  </si>
  <si>
    <r>
      <rPr>
        <sz val="12"/>
        <color rgb="FF000000"/>
        <rFont val="Calibri"/>
        <family val="2"/>
        <scheme val="minor"/>
      </rPr>
      <t>County</t>
    </r>
    <r>
      <rPr>
        <sz val="12"/>
        <color indexed="8"/>
        <rFont val="Calibri"/>
        <family val="2"/>
        <scheme val="minor"/>
      </rPr>
      <t>:</t>
    </r>
  </si>
  <si>
    <r>
      <rPr>
        <b/>
        <sz val="12"/>
        <color rgb="FF000000"/>
        <rFont val="Calibri"/>
        <family val="2"/>
        <scheme val="minor"/>
      </rPr>
      <t xml:space="preserve">C - </t>
    </r>
    <r>
      <rPr>
        <sz val="12"/>
        <color indexed="8"/>
        <rFont val="Calibri"/>
        <family val="2"/>
        <scheme val="minor"/>
      </rPr>
      <t>Interviews/Conferences/Correspondence</t>
    </r>
  </si>
  <si>
    <r>
      <rPr>
        <b/>
        <sz val="12"/>
        <color rgb="FF000000"/>
        <rFont val="Calibri"/>
        <family val="2"/>
        <scheme val="minor"/>
      </rPr>
      <t>R -</t>
    </r>
    <r>
      <rPr>
        <sz val="12"/>
        <color indexed="8"/>
        <rFont val="Calibri"/>
        <family val="2"/>
        <scheme val="minor"/>
      </rPr>
      <t xml:space="preserve"> Obtaining and Reviewing records</t>
    </r>
  </si>
  <si>
    <r>
      <rPr>
        <b/>
        <sz val="12"/>
        <color rgb="FF000000"/>
        <rFont val="Calibri"/>
        <family val="2"/>
        <scheme val="minor"/>
      </rPr>
      <t>L -</t>
    </r>
    <r>
      <rPr>
        <sz val="12"/>
        <color indexed="8"/>
        <rFont val="Calibri"/>
        <family val="2"/>
        <scheme val="minor"/>
      </rPr>
      <t xml:space="preserve"> Legal research</t>
    </r>
  </si>
  <si>
    <r>
      <rPr>
        <b/>
        <sz val="12"/>
        <color rgb="FF000000"/>
        <rFont val="Calibri"/>
        <family val="2"/>
        <scheme val="minor"/>
      </rPr>
      <t xml:space="preserve">D - </t>
    </r>
    <r>
      <rPr>
        <sz val="12"/>
        <color indexed="8"/>
        <rFont val="Calibri"/>
        <family val="2"/>
        <scheme val="minor"/>
      </rPr>
      <t>Drafting Briefs and Other Documents</t>
    </r>
  </si>
  <si>
    <r>
      <rPr>
        <b/>
        <sz val="12"/>
        <color rgb="FF000000"/>
        <rFont val="Calibri"/>
        <family val="2"/>
        <scheme val="minor"/>
      </rPr>
      <t>OA -</t>
    </r>
    <r>
      <rPr>
        <sz val="12"/>
        <color indexed="8"/>
        <rFont val="Calibri"/>
        <family val="2"/>
        <scheme val="minor"/>
      </rPr>
      <t xml:space="preserve"> Testimony (Oral Argument in Court)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</si>
</sst>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m/d/yyyy;@"/>
    <numFmt numFmtId="165" formatCode="0;\-0;;@"/>
    <numFmt numFmtId="166" formatCode="&quot;$&quot;0.00;\-0;;@"/>
    <numFmt numFmtId="167" formatCode="0.00;\-0;;@"/>
  </numFmts>
  <fonts count="58" x14ac:knownFonts="1">
    <font>
      <sz val="11"/>
      <color theme="1"/>
      <name val="Calibri"/>
      <family val="2"/>
      <scheme val="minor"/>
    </font>
    <font>
      <sz val="9"/>
      <color theme="1"/>
      <name val="Arial Narrow"/>
      <family val="2"/>
    </font>
    <font>
      <b/>
      <sz val="9"/>
      <color theme="1"/>
      <name val="Arial Narrow"/>
      <family val="2"/>
    </font>
    <font>
      <b/>
      <u/>
      <sz val="9"/>
      <color theme="1"/>
      <name val="Arial Narrow"/>
      <family val="2"/>
    </font>
    <font>
      <b/>
      <sz val="9"/>
      <color rgb="FFFF0000"/>
      <name val="Arial Narrow"/>
      <family val="2"/>
    </font>
    <font>
      <b/>
      <sz val="12"/>
      <color theme="1"/>
      <name val="Arial Narrow"/>
      <family val="2"/>
    </font>
    <font>
      <b/>
      <u/>
      <sz val="12"/>
      <color theme="1"/>
      <name val="Arial Narrow"/>
      <family val="2"/>
    </font>
    <font>
      <sz val="12"/>
      <color theme="1"/>
      <name val="Arial Narrow"/>
      <family val="2"/>
    </font>
    <font>
      <b/>
      <sz val="20"/>
      <color theme="1"/>
      <name val="Times New Roman"/>
      <family val="1"/>
    </font>
    <font>
      <sz val="9"/>
      <color theme="1"/>
      <name val="Times New Roman"/>
      <family val="1"/>
    </font>
    <font>
      <sz val="10"/>
      <color theme="1"/>
      <name val="Arial Narrow"/>
      <family val="2"/>
    </font>
    <font>
      <sz val="11"/>
      <color theme="1"/>
      <name val="Calibri"/>
      <family val="2"/>
      <scheme val="minor"/>
    </font>
    <font>
      <b/>
      <sz val="8"/>
      <color indexed="8"/>
      <name val="Times New Roman"/>
      <family val="1"/>
    </font>
    <font>
      <sz val="8"/>
      <color indexed="8"/>
      <name val="Times New Roman"/>
      <family val="1"/>
      <charset val="204"/>
    </font>
    <font>
      <b/>
      <sz val="12"/>
      <color theme="1"/>
      <name val="Calibri"/>
      <family val="2"/>
      <scheme val="minor"/>
    </font>
    <font>
      <u/>
      <sz val="8"/>
      <color indexed="8"/>
      <name val="Times New Roman"/>
      <family val="1"/>
      <charset val="204"/>
    </font>
    <font>
      <sz val="12"/>
      <color theme="1"/>
      <name val="Calibri"/>
      <family val="2"/>
      <scheme val="minor"/>
    </font>
    <font>
      <i/>
      <sz val="9"/>
      <color indexed="8"/>
      <name val="Times New Roman"/>
      <family val="1"/>
    </font>
    <font>
      <sz val="8"/>
      <color theme="1"/>
      <name val="Calibri"/>
      <family val="2"/>
      <scheme val="minor"/>
    </font>
    <font>
      <sz val="9"/>
      <color indexed="8"/>
      <name val="Times New Roman"/>
      <family val="1"/>
      <charset val="204"/>
    </font>
    <font>
      <sz val="9"/>
      <color theme="1"/>
      <name val="Calibri"/>
      <family val="2"/>
      <scheme val="minor"/>
    </font>
    <font>
      <b/>
      <u/>
      <sz val="8"/>
      <color indexed="8"/>
      <name val="Times New Roman"/>
      <family val="1"/>
    </font>
    <font>
      <i/>
      <sz val="10"/>
      <name val="Times New Roman"/>
      <family val="1"/>
    </font>
    <font>
      <b/>
      <u/>
      <sz val="12"/>
      <color indexed="8"/>
      <name val="Calibri"/>
      <family val="2"/>
      <scheme val="minor"/>
    </font>
    <font>
      <i/>
      <sz val="12"/>
      <color rgb="FF000000"/>
      <name val="Calibri"/>
      <family val="2"/>
      <scheme val="minor"/>
    </font>
    <font>
      <sz val="12"/>
      <color indexed="8"/>
      <name val="Calibri"/>
      <family val="2"/>
      <scheme val="minor"/>
    </font>
    <font>
      <b/>
      <sz val="12"/>
      <color indexed="8"/>
      <name val="Calibri"/>
      <family val="2"/>
      <scheme val="minor"/>
    </font>
    <font>
      <sz val="11"/>
      <color indexed="8"/>
      <name val="Calibri"/>
      <family val="2"/>
      <scheme val="minor"/>
    </font>
    <font>
      <b/>
      <sz val="11"/>
      <color indexed="8"/>
      <name val="Calibri"/>
      <family val="2"/>
      <scheme val="minor"/>
    </font>
    <font>
      <b/>
      <u/>
      <sz val="11"/>
      <color indexed="8"/>
      <name val="Calibri"/>
      <family val="2"/>
      <scheme val="minor"/>
    </font>
    <font>
      <u/>
      <sz val="12"/>
      <color indexed="8"/>
      <name val="Calibri"/>
      <family val="2"/>
      <scheme val="minor"/>
    </font>
    <font>
      <b/>
      <u/>
      <sz val="10"/>
      <color indexed="8"/>
      <name val="Calibri"/>
      <family val="2"/>
      <scheme val="minor"/>
    </font>
    <font>
      <b/>
      <u/>
      <sz val="12"/>
      <color rgb="FF000000"/>
      <name val="Calibri"/>
      <family val="2"/>
      <scheme val="minor"/>
    </font>
    <font>
      <sz val="10"/>
      <color indexed="8"/>
      <name val="Calibri"/>
      <family val="2"/>
      <scheme val="minor"/>
    </font>
    <font>
      <sz val="12"/>
      <name val="Calibri"/>
      <family val="2"/>
      <scheme val="minor"/>
    </font>
    <font>
      <sz val="12"/>
      <color rgb="FF000000"/>
      <name val="Calibri"/>
      <family val="2"/>
      <scheme val="minor"/>
    </font>
    <font>
      <sz val="10"/>
      <color indexed="8"/>
      <name val="Times New Roman"/>
      <family val="1"/>
      <charset val="204"/>
    </font>
    <font>
      <b/>
      <sz val="12"/>
      <color indexed="8"/>
      <name val="Times New Roman"/>
      <family val="1"/>
    </font>
    <font>
      <i/>
      <sz val="9"/>
      <color theme="1"/>
      <name val="Times New Roman"/>
      <family val="1"/>
    </font>
    <font>
      <sz val="8"/>
      <color rgb="FF000000"/>
      <name val="Segoe UI"/>
      <family val="2"/>
    </font>
    <font>
      <sz val="10.5"/>
      <color theme="1"/>
      <name val="Calibri"/>
      <family val="2"/>
      <scheme val="minor"/>
    </font>
    <font>
      <b/>
      <sz val="10"/>
      <color indexed="8"/>
      <name val="Calibri"/>
      <family val="2"/>
      <scheme val="minor"/>
    </font>
    <font>
      <sz val="12"/>
      <color theme="1"/>
      <name val="Times New Roman"/>
      <family val="1"/>
    </font>
    <font>
      <sz val="18"/>
      <color theme="1"/>
      <name val="Calibri"/>
      <family val="2"/>
      <scheme val="minor"/>
    </font>
    <font>
      <sz val="18"/>
      <name val="Calibri"/>
      <family val="2"/>
      <scheme val="minor"/>
    </font>
    <font>
      <sz val="9"/>
      <color indexed="8"/>
      <name val="Calibri"/>
      <family val="2"/>
      <scheme val="minor"/>
    </font>
    <font>
      <b/>
      <sz val="10.5"/>
      <color theme="1"/>
      <name val="Arial Narrow"/>
      <family val="2"/>
    </font>
    <font>
      <b/>
      <sz val="12"/>
      <color rgb="FF000000"/>
      <name val="Calibri"/>
      <family val="2"/>
      <scheme val="minor"/>
    </font>
    <font>
      <b/>
      <sz val="9"/>
      <color indexed="8"/>
      <name val="Times New Roman"/>
      <family val="1"/>
    </font>
    <font>
      <b/>
      <u/>
      <sz val="12"/>
      <color theme="1"/>
      <name val="Calibri"/>
      <family val="2"/>
      <scheme val="minor"/>
    </font>
    <font>
      <b/>
      <sz val="10"/>
      <color theme="1"/>
      <name val="Calibri"/>
      <family val="2"/>
      <scheme val="minor"/>
    </font>
    <font>
      <sz val="10"/>
      <color theme="1"/>
      <name val="Calibri"/>
      <family val="2"/>
      <scheme val="minor"/>
    </font>
    <font>
      <b/>
      <sz val="10.5"/>
      <color indexed="8"/>
      <name val="Calibri"/>
      <family val="2"/>
      <scheme val="minor"/>
    </font>
    <font>
      <u/>
      <sz val="10.5"/>
      <color indexed="8"/>
      <name val="Calibri"/>
      <family val="2"/>
      <scheme val="minor"/>
    </font>
    <font>
      <sz val="10.5"/>
      <color indexed="8"/>
      <name val="Calibri"/>
      <family val="2"/>
      <scheme val="minor"/>
    </font>
    <font>
      <sz val="11"/>
      <color theme="1"/>
      <name val="Times New Roman"/>
      <family val="1"/>
    </font>
    <font>
      <b/>
      <sz val="12"/>
      <name val="Calibri"/>
      <family val="2"/>
      <scheme val="minor"/>
    </font>
    <font>
      <i/>
      <sz val="11"/>
      <color indexed="8"/>
      <name val="Calibri"/>
      <family val="2"/>
      <scheme val="minor"/>
    </font>
  </fonts>
  <fills count="7">
    <fill>
      <patternFill patternType="none"/>
    </fill>
    <fill>
      <patternFill patternType="gray125"/>
    </fill>
    <fill>
      <patternFill patternType="solid">
        <fgColor rgb="FFE0E9FC"/>
        <bgColor indexed="64"/>
      </patternFill>
    </fill>
    <fill>
      <patternFill patternType="solid">
        <fgColor theme="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ck">
        <color auto="1"/>
      </right>
      <top/>
      <bottom style="thick">
        <color auto="1"/>
      </bottom>
      <diagonal/>
    </border>
    <border>
      <left/>
      <right/>
      <top/>
      <bottom style="thick">
        <color auto="1"/>
      </bottom>
      <diagonal/>
    </border>
    <border>
      <left style="thick">
        <color auto="1"/>
      </left>
      <right/>
      <top/>
      <bottom style="thick">
        <color auto="1"/>
      </bottom>
      <diagonal/>
    </border>
    <border>
      <left/>
      <right style="thick">
        <color auto="1"/>
      </right>
      <top/>
      <bottom/>
      <diagonal/>
    </border>
    <border>
      <left/>
      <right style="medium">
        <color indexed="64"/>
      </right>
      <top/>
      <bottom style="medium">
        <color indexed="64"/>
      </bottom>
      <diagonal/>
    </border>
    <border>
      <left/>
      <right/>
      <top/>
      <bottom style="medium">
        <color auto="1"/>
      </bottom>
      <diagonal/>
    </border>
    <border>
      <left style="medium">
        <color indexed="64"/>
      </left>
      <right/>
      <top/>
      <bottom style="medium">
        <color indexed="64"/>
      </bottom>
      <diagonal/>
    </border>
    <border>
      <left style="thick">
        <color auto="1"/>
      </left>
      <right/>
      <top/>
      <bottom/>
      <diagonal/>
    </border>
    <border>
      <left/>
      <right style="thick">
        <color auto="1"/>
      </right>
      <top style="thick">
        <color auto="1"/>
      </top>
      <bottom/>
      <diagonal/>
    </border>
    <border>
      <left/>
      <right/>
      <top style="thick">
        <color auto="1"/>
      </top>
      <bottom/>
      <diagonal/>
    </border>
    <border>
      <left style="thick">
        <color auto="1"/>
      </left>
      <right/>
      <top style="thick">
        <color auto="1"/>
      </top>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theme="1"/>
      </right>
      <top style="thin">
        <color indexed="64"/>
      </top>
      <bottom style="thin">
        <color indexed="64"/>
      </bottom>
      <diagonal/>
    </border>
    <border>
      <left style="thin">
        <color theme="1"/>
      </left>
      <right/>
      <top/>
      <bottom/>
      <diagonal/>
    </border>
    <border>
      <left style="thin">
        <color indexed="64"/>
      </left>
      <right/>
      <top style="thin">
        <color indexed="64"/>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indexed="64"/>
      </top>
      <bottom style="thin">
        <color theme="1"/>
      </bottom>
      <diagonal/>
    </border>
    <border>
      <left/>
      <right style="medium">
        <color indexed="64"/>
      </right>
      <top style="thin">
        <color indexed="64"/>
      </top>
      <bottom style="thin">
        <color indexed="64"/>
      </bottom>
      <diagonal/>
    </border>
    <border>
      <left/>
      <right style="medium">
        <color theme="1"/>
      </right>
      <top style="thin">
        <color indexed="64"/>
      </top>
      <bottom style="thin">
        <color indexed="64"/>
      </bottom>
      <diagonal/>
    </border>
    <border>
      <left style="thin">
        <color indexed="64"/>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right/>
      <top style="thin">
        <color indexed="64"/>
      </top>
      <bottom style="medium">
        <color theme="1"/>
      </bottom>
      <diagonal/>
    </border>
    <border>
      <left/>
      <right style="medium">
        <color theme="1"/>
      </right>
      <top style="thin">
        <color indexed="64"/>
      </top>
      <bottom style="medium">
        <color theme="1"/>
      </bottom>
      <diagonal/>
    </border>
    <border>
      <left style="medium">
        <color theme="1"/>
      </left>
      <right/>
      <top style="thin">
        <color indexed="64"/>
      </top>
      <bottom style="thin">
        <color indexed="64"/>
      </bottom>
      <diagonal/>
    </border>
    <border>
      <left style="thin">
        <color theme="1"/>
      </left>
      <right style="medium">
        <color theme="1"/>
      </right>
      <top style="thin">
        <color theme="0"/>
      </top>
      <bottom style="thin">
        <color theme="0"/>
      </bottom>
      <diagonal/>
    </border>
    <border>
      <left style="thin">
        <color indexed="64"/>
      </left>
      <right/>
      <top style="thin">
        <color theme="0"/>
      </top>
      <bottom style="thin">
        <color theme="0"/>
      </bottom>
      <diagonal/>
    </border>
    <border>
      <left/>
      <right/>
      <top style="medium">
        <color indexed="64"/>
      </top>
      <bottom style="medium">
        <color theme="0"/>
      </bottom>
      <diagonal/>
    </border>
    <border>
      <left style="thin">
        <color auto="1"/>
      </left>
      <right style="medium">
        <color theme="0"/>
      </right>
      <top style="thin">
        <color theme="0"/>
      </top>
      <bottom style="thin">
        <color theme="0"/>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auto="1"/>
      </right>
      <top/>
      <bottom/>
      <diagonal/>
    </border>
    <border>
      <left style="thin">
        <color indexed="64"/>
      </left>
      <right style="thin">
        <color auto="1"/>
      </right>
      <top/>
      <bottom/>
      <diagonal/>
    </border>
    <border>
      <left style="thin">
        <color indexed="64"/>
      </left>
      <right style="medium">
        <color indexed="64"/>
      </right>
      <top/>
      <bottom/>
      <diagonal/>
    </border>
    <border>
      <left/>
      <right/>
      <top style="thin">
        <color indexed="64"/>
      </top>
      <bottom style="medium">
        <color auto="1"/>
      </bottom>
      <diagonal/>
    </border>
    <border>
      <left/>
      <right style="thin">
        <color indexed="64"/>
      </right>
      <top style="thin">
        <color indexed="64"/>
      </top>
      <bottom/>
      <diagonal/>
    </border>
  </borders>
  <cellStyleXfs count="2">
    <xf numFmtId="0" fontId="0" fillId="0" borderId="0"/>
    <xf numFmtId="44" fontId="11" fillId="0" borderId="0" applyFont="0" applyFill="0" applyBorder="0" applyAlignment="0" applyProtection="0"/>
  </cellStyleXfs>
  <cellXfs count="344">
    <xf numFmtId="0" fontId="0" fillId="0" borderId="0" xfId="0"/>
    <xf numFmtId="0" fontId="1" fillId="0" borderId="0" xfId="0" applyFont="1"/>
    <xf numFmtId="0" fontId="0" fillId="0" borderId="17" xfId="0" applyBorder="1" applyAlignment="1">
      <alignment vertical="top"/>
    </xf>
    <xf numFmtId="0" fontId="0" fillId="0" borderId="0" xfId="0" applyAlignment="1">
      <alignment vertical="top" wrapText="1"/>
    </xf>
    <xf numFmtId="0" fontId="0" fillId="0" borderId="25" xfId="0" applyBorder="1" applyAlignment="1">
      <alignment vertical="center"/>
    </xf>
    <xf numFmtId="0" fontId="12" fillId="0" borderId="25" xfId="0" applyFont="1" applyBorder="1" applyAlignment="1">
      <alignment vertical="center"/>
    </xf>
    <xf numFmtId="0" fontId="0" fillId="0" borderId="25" xfId="0" applyBorder="1" applyAlignment="1">
      <alignment vertical="top" wrapText="1"/>
    </xf>
    <xf numFmtId="0" fontId="13" fillId="0" borderId="25" xfId="0" applyFont="1" applyBorder="1" applyAlignment="1">
      <alignment horizontal="left" vertical="center"/>
    </xf>
    <xf numFmtId="0" fontId="0" fillId="0" borderId="26" xfId="0" applyBorder="1" applyAlignment="1">
      <alignment vertical="top" wrapText="1"/>
    </xf>
    <xf numFmtId="0" fontId="0" fillId="0" borderId="27" xfId="0" applyBorder="1" applyAlignment="1">
      <alignment vertical="top" wrapText="1"/>
    </xf>
    <xf numFmtId="0" fontId="0" fillId="0" borderId="29" xfId="0" applyBorder="1" applyAlignment="1">
      <alignment vertical="top" wrapText="1"/>
    </xf>
    <xf numFmtId="0" fontId="0" fillId="0" borderId="31" xfId="0" applyBorder="1" applyAlignment="1">
      <alignment vertical="top" wrapText="1"/>
    </xf>
    <xf numFmtId="0" fontId="0" fillId="0" borderId="18" xfId="0" applyBorder="1" applyAlignment="1">
      <alignment vertical="top" wrapText="1"/>
    </xf>
    <xf numFmtId="0" fontId="0" fillId="0" borderId="0" xfId="0" applyAlignment="1">
      <alignment vertical="top"/>
    </xf>
    <xf numFmtId="0" fontId="13" fillId="0" borderId="18" xfId="0" applyFont="1" applyBorder="1" applyAlignment="1">
      <alignment horizontal="center" vertical="center"/>
    </xf>
    <xf numFmtId="0" fontId="18" fillId="0" borderId="18" xfId="0" applyFont="1" applyBorder="1" applyAlignment="1">
      <alignment horizontal="center" vertical="center" wrapText="1"/>
    </xf>
    <xf numFmtId="0" fontId="0" fillId="0" borderId="22" xfId="0" applyBorder="1" applyAlignment="1">
      <alignment vertical="top" wrapText="1"/>
    </xf>
    <xf numFmtId="0" fontId="0" fillId="0" borderId="32" xfId="0" applyBorder="1" applyAlignment="1">
      <alignment vertical="top" wrapText="1"/>
    </xf>
    <xf numFmtId="0" fontId="0" fillId="0" borderId="34" xfId="0" applyBorder="1" applyAlignment="1">
      <alignment vertical="top" wrapText="1"/>
    </xf>
    <xf numFmtId="0" fontId="0" fillId="0" borderId="21" xfId="0" applyBorder="1" applyAlignment="1">
      <alignment vertical="top" wrapText="1"/>
    </xf>
    <xf numFmtId="0" fontId="0" fillId="0" borderId="28" xfId="0" applyBorder="1" applyAlignment="1">
      <alignment vertical="top" wrapText="1"/>
    </xf>
    <xf numFmtId="0" fontId="0" fillId="0" borderId="30" xfId="0" applyBorder="1" applyAlignment="1">
      <alignment vertical="top" wrapText="1"/>
    </xf>
    <xf numFmtId="0" fontId="0" fillId="0" borderId="17" xfId="0" applyBorder="1" applyAlignment="1">
      <alignment vertical="top" wrapText="1"/>
    </xf>
    <xf numFmtId="0" fontId="16" fillId="3" borderId="21" xfId="0" applyFont="1" applyFill="1" applyBorder="1" applyAlignment="1">
      <alignment vertical="top" wrapText="1"/>
    </xf>
    <xf numFmtId="0" fontId="23" fillId="3" borderId="21" xfId="0" applyFont="1" applyFill="1" applyBorder="1" applyAlignment="1">
      <alignment horizontal="left" vertical="center"/>
    </xf>
    <xf numFmtId="0" fontId="0" fillId="0" borderId="20" xfId="0" applyBorder="1" applyAlignment="1">
      <alignment vertical="top" wrapText="1"/>
    </xf>
    <xf numFmtId="0" fontId="16" fillId="0" borderId="0" xfId="0" applyFont="1" applyAlignment="1">
      <alignment vertical="top" wrapText="1"/>
    </xf>
    <xf numFmtId="0" fontId="26" fillId="0" borderId="0" xfId="0" applyFont="1" applyAlignment="1">
      <alignment horizontal="center" vertical="center"/>
    </xf>
    <xf numFmtId="0" fontId="25" fillId="0" borderId="0" xfId="0" applyFont="1" applyAlignment="1">
      <alignment vertical="center"/>
    </xf>
    <xf numFmtId="0" fontId="16" fillId="0" borderId="29" xfId="0" applyFont="1" applyBorder="1" applyAlignment="1">
      <alignment vertical="top" wrapText="1"/>
    </xf>
    <xf numFmtId="0" fontId="26" fillId="0" borderId="29" xfId="0" applyFont="1" applyBorder="1" applyAlignment="1">
      <alignment horizontal="center" vertical="center"/>
    </xf>
    <xf numFmtId="0" fontId="25" fillId="0" borderId="29" xfId="0" applyFont="1" applyBorder="1" applyAlignment="1">
      <alignment vertical="center"/>
    </xf>
    <xf numFmtId="0" fontId="27" fillId="0" borderId="0" xfId="0" applyFont="1" applyAlignment="1">
      <alignment vertical="center"/>
    </xf>
    <xf numFmtId="0" fontId="0" fillId="0" borderId="10" xfId="0" applyBorder="1" applyAlignment="1">
      <alignment vertical="top" wrapText="1"/>
    </xf>
    <xf numFmtId="0" fontId="23" fillId="0" borderId="0" xfId="0" applyFont="1" applyAlignment="1">
      <alignment horizontal="center" vertical="center"/>
    </xf>
    <xf numFmtId="0" fontId="23" fillId="0" borderId="29" xfId="0" applyFont="1" applyBorder="1" applyAlignment="1">
      <alignment horizontal="center" vertical="center"/>
    </xf>
    <xf numFmtId="0" fontId="23" fillId="0" borderId="0" xfId="0" applyFont="1" applyAlignment="1">
      <alignment horizontal="right" vertical="center"/>
    </xf>
    <xf numFmtId="0" fontId="30" fillId="0" borderId="0" xfId="0" applyFont="1" applyAlignment="1">
      <alignment vertical="center"/>
    </xf>
    <xf numFmtId="0" fontId="30" fillId="0" borderId="0" xfId="0" applyFont="1" applyAlignment="1">
      <alignment horizontal="right" vertical="center"/>
    </xf>
    <xf numFmtId="0" fontId="0" fillId="0" borderId="19" xfId="0" applyBorder="1" applyAlignment="1">
      <alignment vertical="top" wrapText="1"/>
    </xf>
    <xf numFmtId="0" fontId="16" fillId="0" borderId="38" xfId="0" applyFont="1" applyBorder="1" applyAlignment="1">
      <alignment vertical="top" wrapText="1"/>
    </xf>
    <xf numFmtId="0" fontId="31" fillId="0" borderId="0" xfId="0" applyFont="1" applyAlignment="1">
      <alignment horizontal="center" vertical="center"/>
    </xf>
    <xf numFmtId="0" fontId="26" fillId="0" borderId="0" xfId="0" applyFont="1" applyAlignment="1">
      <alignment vertical="center"/>
    </xf>
    <xf numFmtId="0" fontId="25" fillId="3" borderId="21" xfId="0" applyFont="1" applyFill="1" applyBorder="1" applyAlignment="1">
      <alignment vertical="center"/>
    </xf>
    <xf numFmtId="0" fontId="32" fillId="3" borderId="21" xfId="0" applyFont="1" applyFill="1" applyBorder="1" applyAlignment="1">
      <alignment horizontal="left" vertical="center"/>
    </xf>
    <xf numFmtId="0" fontId="25" fillId="0" borderId="0" xfId="0" applyFont="1" applyAlignment="1">
      <alignment horizontal="left" vertical="center" indent="1"/>
    </xf>
    <xf numFmtId="0" fontId="25" fillId="0" borderId="29" xfId="0" applyFont="1" applyBorder="1" applyAlignment="1">
      <alignment horizontal="left" vertical="center" indent="1"/>
    </xf>
    <xf numFmtId="0" fontId="23" fillId="0" borderId="0" xfId="0" applyFont="1" applyAlignment="1">
      <alignment horizontal="left" vertical="center"/>
    </xf>
    <xf numFmtId="0" fontId="25" fillId="0" borderId="0" xfId="0" applyFont="1" applyAlignment="1">
      <alignment horizontal="left" vertical="center"/>
    </xf>
    <xf numFmtId="0" fontId="25" fillId="0" borderId="29" xfId="0" applyFont="1" applyBorder="1" applyAlignment="1">
      <alignment horizontal="left" vertical="center"/>
    </xf>
    <xf numFmtId="0" fontId="34" fillId="0" borderId="0" xfId="0" applyFont="1" applyAlignment="1">
      <alignment horizontal="left" vertical="top" wrapText="1"/>
    </xf>
    <xf numFmtId="0" fontId="25" fillId="0" borderId="0" xfId="0" applyFont="1" applyAlignment="1">
      <alignment horizontal="right" vertical="center"/>
    </xf>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applyAlignment="1">
      <alignment horizontal="center" vertical="center"/>
    </xf>
    <xf numFmtId="0" fontId="36" fillId="0" borderId="0" xfId="0" applyFont="1" applyAlignment="1">
      <alignment horizontal="left" vertical="center"/>
    </xf>
    <xf numFmtId="2" fontId="16" fillId="0" borderId="38" xfId="0" applyNumberFormat="1" applyFont="1" applyBorder="1" applyAlignment="1">
      <alignment vertical="top" wrapText="1"/>
    </xf>
    <xf numFmtId="0" fontId="0" fillId="0" borderId="9" xfId="0" applyBorder="1" applyAlignment="1">
      <alignment vertical="top" wrapText="1"/>
    </xf>
    <xf numFmtId="0" fontId="23" fillId="3" borderId="10" xfId="0" applyFont="1" applyFill="1" applyBorder="1" applyAlignment="1">
      <alignment horizontal="left" vertical="center"/>
    </xf>
    <xf numFmtId="0" fontId="16" fillId="3" borderId="10" xfId="0" applyFont="1" applyFill="1" applyBorder="1" applyAlignment="1">
      <alignment vertical="top" wrapText="1"/>
    </xf>
    <xf numFmtId="0" fontId="0" fillId="0" borderId="0" xfId="0" applyBorder="1" applyAlignment="1">
      <alignment vertical="top" wrapText="1"/>
    </xf>
    <xf numFmtId="0" fontId="23" fillId="5" borderId="29" xfId="0" applyFont="1" applyFill="1" applyBorder="1" applyAlignment="1">
      <alignment horizontal="left" vertical="top"/>
    </xf>
    <xf numFmtId="0" fontId="16" fillId="5" borderId="29" xfId="0" applyFont="1" applyFill="1" applyBorder="1" applyAlignment="1">
      <alignment vertical="top"/>
    </xf>
    <xf numFmtId="0" fontId="0" fillId="5" borderId="29" xfId="0" applyFill="1" applyBorder="1" applyAlignment="1">
      <alignment horizontal="center" vertical="top"/>
    </xf>
    <xf numFmtId="0" fontId="0" fillId="0" borderId="9" xfId="0" applyBorder="1" applyAlignment="1">
      <alignment horizontal="center" vertical="top" wrapText="1"/>
    </xf>
    <xf numFmtId="2" fontId="2" fillId="0" borderId="0" xfId="0" applyNumberFormat="1" applyFont="1"/>
    <xf numFmtId="0" fontId="2" fillId="0" borderId="0" xfId="0" applyFont="1" applyAlignment="1">
      <alignment horizontal="right"/>
    </xf>
    <xf numFmtId="0" fontId="1" fillId="0" borderId="0" xfId="0" applyFont="1" applyAlignment="1">
      <alignment horizontal="center"/>
    </xf>
    <xf numFmtId="0" fontId="2" fillId="0" borderId="0" xfId="0" applyFont="1"/>
    <xf numFmtId="0" fontId="1" fillId="0" borderId="0" xfId="0" applyFont="1" applyAlignment="1">
      <alignment vertical="top"/>
    </xf>
    <xf numFmtId="0" fontId="1" fillId="0" borderId="0" xfId="0" applyFont="1" applyAlignment="1">
      <alignment horizontal="left" vertical="top"/>
    </xf>
    <xf numFmtId="0" fontId="9" fillId="0" borderId="0" xfId="0" applyFont="1" applyAlignment="1">
      <alignment horizontal="right"/>
    </xf>
    <xf numFmtId="0" fontId="9" fillId="0" borderId="18" xfId="0" applyFont="1" applyBorder="1" applyAlignment="1">
      <alignment horizontal="right"/>
    </xf>
    <xf numFmtId="0" fontId="4" fillId="0" borderId="17" xfId="0" applyFont="1" applyBorder="1"/>
    <xf numFmtId="0" fontId="4" fillId="0" borderId="0" xfId="0" applyFont="1"/>
    <xf numFmtId="0" fontId="4" fillId="0" borderId="15" xfId="0" applyFont="1" applyBorder="1"/>
    <xf numFmtId="0" fontId="4" fillId="0" borderId="18" xfId="0" applyFont="1" applyBorder="1"/>
    <xf numFmtId="0" fontId="0" fillId="6" borderId="43" xfId="0" applyFill="1" applyBorder="1" applyAlignment="1">
      <alignment horizontal="center" vertical="top" wrapText="1"/>
    </xf>
    <xf numFmtId="0" fontId="0" fillId="6" borderId="12" xfId="0" applyFill="1" applyBorder="1" applyAlignment="1">
      <alignment vertical="top" wrapText="1"/>
    </xf>
    <xf numFmtId="0" fontId="9" fillId="0" borderId="18" xfId="0" applyFont="1" applyBorder="1" applyAlignment="1">
      <alignment horizontal="right"/>
    </xf>
    <xf numFmtId="14" fontId="0" fillId="0" borderId="0" xfId="0" applyNumberFormat="1" applyAlignment="1">
      <alignment vertical="top" wrapText="1"/>
    </xf>
    <xf numFmtId="0" fontId="10" fillId="0" borderId="0" xfId="0" applyFont="1" applyBorder="1" applyAlignment="1">
      <alignment horizontal="center"/>
    </xf>
    <xf numFmtId="2" fontId="2" fillId="0" borderId="0" xfId="0" applyNumberFormat="1" applyFont="1" applyBorder="1"/>
    <xf numFmtId="0" fontId="10" fillId="0" borderId="0" xfId="0" applyFont="1" applyBorder="1" applyAlignment="1">
      <alignment horizontal="center" wrapText="1"/>
    </xf>
    <xf numFmtId="0" fontId="41" fillId="0" borderId="0" xfId="0" applyFont="1" applyAlignment="1">
      <alignment vertical="center"/>
    </xf>
    <xf numFmtId="0" fontId="6" fillId="0" borderId="14" xfId="0" applyFont="1" applyBorder="1" applyAlignment="1"/>
    <xf numFmtId="0" fontId="6" fillId="0" borderId="15" xfId="0" applyFont="1" applyBorder="1" applyAlignment="1"/>
    <xf numFmtId="0" fontId="6" fillId="0" borderId="16" xfId="0" applyFont="1" applyBorder="1" applyAlignment="1"/>
    <xf numFmtId="0" fontId="9" fillId="0" borderId="0" xfId="0" applyFont="1" applyBorder="1" applyAlignment="1">
      <alignment horizontal="right"/>
    </xf>
    <xf numFmtId="0" fontId="1" fillId="0" borderId="0" xfId="0" applyFont="1" applyFill="1" applyAlignment="1">
      <alignment vertical="top"/>
    </xf>
    <xf numFmtId="0" fontId="9" fillId="0" borderId="0" xfId="0" applyFont="1" applyFill="1" applyAlignment="1">
      <alignment horizontal="right"/>
    </xf>
    <xf numFmtId="0" fontId="34" fillId="0" borderId="0" xfId="0" applyFont="1" applyBorder="1" applyAlignment="1">
      <alignment vertical="top"/>
    </xf>
    <xf numFmtId="2" fontId="16" fillId="0" borderId="0" xfId="0" applyNumberFormat="1" applyFont="1" applyFill="1" applyBorder="1" applyAlignment="1">
      <alignment vertical="top"/>
    </xf>
    <xf numFmtId="0" fontId="16" fillId="0" borderId="0" xfId="0" applyFont="1" applyFill="1" applyAlignment="1">
      <alignment vertical="top"/>
    </xf>
    <xf numFmtId="2" fontId="16" fillId="0" borderId="0" xfId="0" applyNumberFormat="1" applyFont="1" applyFill="1" applyBorder="1" applyAlignment="1">
      <alignment vertical="top" wrapText="1"/>
    </xf>
    <xf numFmtId="2" fontId="16" fillId="0" borderId="0" xfId="0" applyNumberFormat="1" applyFont="1" applyFill="1" applyAlignment="1">
      <alignment vertical="top" wrapText="1"/>
    </xf>
    <xf numFmtId="0" fontId="16" fillId="0" borderId="0" xfId="0" applyFont="1" applyFill="1" applyAlignment="1">
      <alignment vertical="top" wrapText="1"/>
    </xf>
    <xf numFmtId="0" fontId="0" fillId="0" borderId="0" xfId="0" applyFill="1" applyAlignment="1">
      <alignment vertical="top" wrapText="1"/>
    </xf>
    <xf numFmtId="2" fontId="14" fillId="0" borderId="0" xfId="0" applyNumberFormat="1" applyFont="1" applyFill="1" applyBorder="1" applyAlignment="1">
      <alignment horizontal="center" vertical="top" wrapText="1"/>
    </xf>
    <xf numFmtId="0" fontId="16" fillId="0" borderId="0" xfId="0" applyFont="1" applyFill="1" applyBorder="1" applyAlignment="1">
      <alignment horizontal="left"/>
    </xf>
    <xf numFmtId="0" fontId="16" fillId="0" borderId="13" xfId="0" applyFont="1" applyFill="1" applyBorder="1" applyAlignment="1">
      <alignment horizontal="left"/>
    </xf>
    <xf numFmtId="0" fontId="0" fillId="0" borderId="45" xfId="0" applyBorder="1" applyAlignment="1">
      <alignment vertical="top" wrapText="1"/>
    </xf>
    <xf numFmtId="0" fontId="0" fillId="6" borderId="47" xfId="0" applyFill="1" applyBorder="1" applyAlignment="1">
      <alignment vertical="top" wrapText="1"/>
    </xf>
    <xf numFmtId="0" fontId="0" fillId="0" borderId="0" xfId="0" applyBorder="1"/>
    <xf numFmtId="0" fontId="1" fillId="0" borderId="18" xfId="0" applyFont="1" applyBorder="1"/>
    <xf numFmtId="165" fontId="16" fillId="0" borderId="0" xfId="0" applyNumberFormat="1" applyFont="1" applyAlignment="1">
      <alignment vertical="top" wrapText="1"/>
    </xf>
    <xf numFmtId="0" fontId="20" fillId="0" borderId="0" xfId="0" applyFont="1" applyAlignment="1">
      <alignment horizontal="right" vertical="center" wrapText="1"/>
    </xf>
    <xf numFmtId="0" fontId="1" fillId="0" borderId="0" xfId="0" applyFont="1" applyBorder="1" applyAlignment="1">
      <alignment horizontal="center"/>
    </xf>
    <xf numFmtId="0" fontId="2" fillId="0" borderId="0" xfId="0" applyFont="1" applyBorder="1" applyAlignment="1">
      <alignment horizontal="right"/>
    </xf>
    <xf numFmtId="0" fontId="1" fillId="0" borderId="0" xfId="0" applyFont="1" applyBorder="1"/>
    <xf numFmtId="165" fontId="16" fillId="0" borderId="0" xfId="0" applyNumberFormat="1" applyFont="1" applyFill="1" applyBorder="1" applyAlignment="1">
      <alignment vertical="top" wrapText="1"/>
    </xf>
    <xf numFmtId="0" fontId="27" fillId="0" borderId="0" xfId="0" applyFont="1" applyBorder="1" applyAlignment="1">
      <alignment vertical="center"/>
    </xf>
    <xf numFmtId="0" fontId="28" fillId="0" borderId="0" xfId="0" applyFont="1" applyBorder="1" applyAlignment="1">
      <alignment horizontal="center" vertical="center"/>
    </xf>
    <xf numFmtId="0" fontId="29" fillId="0" borderId="0" xfId="0" applyFont="1" applyBorder="1" applyAlignment="1">
      <alignment horizontal="center" vertical="center"/>
    </xf>
    <xf numFmtId="0" fontId="29" fillId="0" borderId="29" xfId="0" applyFont="1" applyFill="1" applyBorder="1" applyAlignment="1">
      <alignment horizontal="center" vertical="center"/>
    </xf>
    <xf numFmtId="0" fontId="29" fillId="0" borderId="29" xfId="0" applyFont="1" applyFill="1" applyBorder="1" applyAlignment="1">
      <alignment vertical="center"/>
    </xf>
    <xf numFmtId="0" fontId="27" fillId="0" borderId="29" xfId="0" applyFont="1" applyFill="1" applyBorder="1" applyAlignment="1">
      <alignment vertical="center"/>
    </xf>
    <xf numFmtId="0" fontId="28" fillId="0" borderId="29" xfId="0" applyFont="1" applyFill="1" applyBorder="1" applyAlignment="1">
      <alignment horizontal="center" vertical="center"/>
    </xf>
    <xf numFmtId="0" fontId="0" fillId="0" borderId="29" xfId="0" applyFill="1" applyBorder="1" applyAlignment="1">
      <alignment vertical="top" wrapText="1"/>
    </xf>
    <xf numFmtId="0" fontId="12" fillId="0" borderId="0" xfId="0" applyFont="1" applyBorder="1" applyAlignment="1">
      <alignment horizontal="center" vertical="center"/>
    </xf>
    <xf numFmtId="0" fontId="12" fillId="0" borderId="29" xfId="0" applyFont="1" applyBorder="1" applyAlignment="1">
      <alignment horizontal="center" vertical="center"/>
    </xf>
    <xf numFmtId="0" fontId="16" fillId="0" borderId="21" xfId="0" applyFont="1" applyBorder="1" applyAlignment="1">
      <alignment vertical="top" wrapText="1"/>
    </xf>
    <xf numFmtId="0" fontId="27" fillId="0" borderId="0" xfId="0" applyFont="1" applyFill="1" applyBorder="1" applyAlignment="1">
      <alignment vertical="top" wrapText="1"/>
    </xf>
    <xf numFmtId="0" fontId="25" fillId="0" borderId="21" xfId="0" applyFont="1" applyBorder="1" applyAlignment="1">
      <alignment vertical="center"/>
    </xf>
    <xf numFmtId="0" fontId="26" fillId="0" borderId="21" xfId="0" applyFont="1" applyBorder="1" applyAlignment="1">
      <alignment horizontal="center" vertical="center"/>
    </xf>
    <xf numFmtId="0" fontId="23" fillId="0" borderId="21"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14" xfId="0" applyFont="1" applyBorder="1" applyAlignment="1">
      <alignment vertical="top" wrapText="1"/>
    </xf>
    <xf numFmtId="0" fontId="14" fillId="0" borderId="3" xfId="0" applyFont="1" applyBorder="1" applyAlignment="1">
      <alignment horizontal="center" vertical="center" wrapText="1"/>
    </xf>
    <xf numFmtId="0" fontId="14" fillId="0" borderId="6" xfId="0" applyFont="1" applyBorder="1" applyAlignment="1">
      <alignment horizontal="center" vertical="center"/>
    </xf>
    <xf numFmtId="0" fontId="1" fillId="0" borderId="0" xfId="0" applyFont="1" applyBorder="1" applyAlignment="1"/>
    <xf numFmtId="44" fontId="16" fillId="2" borderId="3" xfId="1" applyNumberFormat="1" applyFont="1" applyFill="1" applyBorder="1" applyAlignment="1">
      <alignment vertical="top" wrapText="1"/>
    </xf>
    <xf numFmtId="44" fontId="14" fillId="2" borderId="23" xfId="0" applyNumberFormat="1" applyFont="1" applyFill="1" applyBorder="1" applyAlignment="1">
      <alignment vertical="top" wrapText="1"/>
    </xf>
    <xf numFmtId="0" fontId="0" fillId="0" borderId="0" xfId="0" applyFont="1"/>
    <xf numFmtId="2" fontId="7" fillId="0" borderId="3" xfId="0" applyNumberFormat="1" applyFont="1" applyBorder="1"/>
    <xf numFmtId="2" fontId="5" fillId="0" borderId="23" xfId="0" applyNumberFormat="1" applyFont="1" applyBorder="1"/>
    <xf numFmtId="2" fontId="7" fillId="0" borderId="4" xfId="0" applyNumberFormat="1" applyFont="1" applyBorder="1"/>
    <xf numFmtId="0" fontId="43" fillId="5" borderId="56" xfId="0" applyFont="1" applyFill="1" applyBorder="1" applyAlignment="1"/>
    <xf numFmtId="43" fontId="16" fillId="2" borderId="3" xfId="0" applyNumberFormat="1" applyFont="1" applyFill="1" applyBorder="1" applyAlignment="1">
      <alignment vertical="top" wrapText="1"/>
    </xf>
    <xf numFmtId="43" fontId="16" fillId="2" borderId="1" xfId="0" applyNumberFormat="1" applyFont="1" applyFill="1" applyBorder="1" applyAlignment="1">
      <alignment vertical="top" wrapText="1"/>
    </xf>
    <xf numFmtId="43" fontId="16" fillId="2" borderId="23" xfId="0" applyNumberFormat="1" applyFont="1" applyFill="1" applyBorder="1" applyAlignment="1">
      <alignment vertical="top" wrapText="1"/>
    </xf>
    <xf numFmtId="0" fontId="16" fillId="0" borderId="0" xfId="0" applyNumberFormat="1" applyFont="1" applyAlignment="1">
      <alignment vertical="top"/>
    </xf>
    <xf numFmtId="0" fontId="16" fillId="0" borderId="0" xfId="0" applyNumberFormat="1" applyFont="1" applyAlignment="1">
      <alignment vertical="top" wrapText="1"/>
    </xf>
    <xf numFmtId="0" fontId="16" fillId="0" borderId="0" xfId="0" applyNumberFormat="1" applyFont="1" applyFill="1" applyBorder="1" applyAlignment="1">
      <alignment vertical="top" wrapText="1"/>
    </xf>
    <xf numFmtId="0" fontId="0" fillId="0" borderId="0" xfId="0" applyNumberFormat="1" applyAlignment="1">
      <alignment vertical="top" wrapText="1"/>
    </xf>
    <xf numFmtId="0" fontId="0" fillId="0" borderId="57" xfId="0" applyBorder="1" applyAlignment="1">
      <alignment vertical="top" wrapText="1"/>
    </xf>
    <xf numFmtId="2" fontId="2" fillId="0" borderId="58" xfId="0" applyNumberFormat="1" applyFont="1" applyBorder="1"/>
    <xf numFmtId="0" fontId="0" fillId="5" borderId="59" xfId="0" applyFill="1" applyBorder="1" applyAlignment="1">
      <alignment vertical="top" wrapText="1"/>
    </xf>
    <xf numFmtId="0" fontId="0" fillId="0" borderId="38" xfId="0" applyBorder="1" applyAlignment="1">
      <alignment vertical="top" wrapText="1"/>
    </xf>
    <xf numFmtId="2" fontId="23" fillId="0" borderId="0" xfId="0" applyNumberFormat="1" applyFont="1" applyAlignment="1">
      <alignment horizontal="left" vertical="center"/>
    </xf>
    <xf numFmtId="6" fontId="16" fillId="0" borderId="0" xfId="0" applyNumberFormat="1" applyFont="1" applyBorder="1" applyAlignment="1">
      <alignment horizontal="center" vertical="top" wrapText="1"/>
    </xf>
    <xf numFmtId="0" fontId="0" fillId="0" borderId="0" xfId="0" applyBorder="1" applyAlignment="1">
      <alignment vertical="top"/>
    </xf>
    <xf numFmtId="0" fontId="12" fillId="0" borderId="0" xfId="0" applyFont="1" applyBorder="1" applyAlignment="1">
      <alignment vertical="center"/>
    </xf>
    <xf numFmtId="0" fontId="49" fillId="0" borderId="0" xfId="0" applyFont="1" applyBorder="1" applyAlignment="1">
      <alignment horizontal="right" vertical="center" wrapText="1"/>
    </xf>
    <xf numFmtId="0" fontId="51" fillId="0" borderId="0" xfId="0" applyFont="1" applyBorder="1" applyAlignment="1">
      <alignment horizontal="center" wrapText="1"/>
    </xf>
    <xf numFmtId="0" fontId="33" fillId="0" borderId="0" xfId="0" applyFont="1" applyBorder="1" applyAlignment="1">
      <alignment horizontal="center"/>
    </xf>
    <xf numFmtId="6" fontId="40" fillId="0" borderId="0" xfId="0" applyNumberFormat="1" applyFont="1" applyAlignment="1">
      <alignment horizontal="center" vertical="top" wrapText="1"/>
    </xf>
    <xf numFmtId="0" fontId="53" fillId="0" borderId="0" xfId="0" applyFont="1" applyAlignment="1">
      <alignment horizontal="right" vertical="center"/>
    </xf>
    <xf numFmtId="0" fontId="52" fillId="0" borderId="0" xfId="0" applyFont="1" applyAlignment="1">
      <alignment horizontal="right" vertical="center"/>
    </xf>
    <xf numFmtId="0" fontId="55" fillId="0" borderId="27" xfId="0" applyFont="1" applyBorder="1" applyAlignment="1">
      <alignment vertical="top" wrapText="1"/>
    </xf>
    <xf numFmtId="0" fontId="55" fillId="0" borderId="27" xfId="0" applyFont="1" applyBorder="1" applyAlignment="1">
      <alignment wrapText="1"/>
    </xf>
    <xf numFmtId="14" fontId="7" fillId="0" borderId="5" xfId="0" applyNumberFormat="1" applyFont="1" applyBorder="1" applyAlignment="1" applyProtection="1">
      <alignment horizontal="center"/>
      <protection locked="0"/>
    </xf>
    <xf numFmtId="18" fontId="7" fillId="0" borderId="3" xfId="0" applyNumberFormat="1" applyFont="1" applyBorder="1" applyAlignment="1" applyProtection="1">
      <alignment horizontal="center"/>
      <protection locked="0"/>
    </xf>
    <xf numFmtId="164" fontId="7" fillId="0" borderId="5" xfId="0" applyNumberFormat="1" applyFont="1" applyBorder="1" applyAlignment="1" applyProtection="1">
      <alignment horizontal="center"/>
      <protection locked="0"/>
    </xf>
    <xf numFmtId="164" fontId="7" fillId="0" borderId="7" xfId="0" applyNumberFormat="1" applyFont="1" applyBorder="1" applyAlignment="1" applyProtection="1">
      <alignment horizontal="center"/>
      <protection locked="0"/>
    </xf>
    <xf numFmtId="18" fontId="7" fillId="0" borderId="8" xfId="0" applyNumberFormat="1" applyFont="1" applyBorder="1" applyAlignment="1" applyProtection="1">
      <alignment horizontal="center"/>
      <protection locked="0"/>
    </xf>
    <xf numFmtId="18" fontId="1" fillId="0" borderId="3" xfId="0" applyNumberFormat="1" applyFont="1" applyBorder="1" applyAlignment="1" applyProtection="1">
      <alignment horizontal="center"/>
      <protection locked="0"/>
    </xf>
    <xf numFmtId="18" fontId="1" fillId="0" borderId="51" xfId="0" applyNumberFormat="1" applyFont="1" applyBorder="1" applyAlignment="1" applyProtection="1">
      <alignment horizontal="center"/>
      <protection locked="0"/>
    </xf>
    <xf numFmtId="2" fontId="7" fillId="0" borderId="4" xfId="0" applyNumberFormat="1" applyFont="1" applyBorder="1" applyProtection="1"/>
    <xf numFmtId="2" fontId="7" fillId="0" borderId="3" xfId="0" applyNumberFormat="1" applyFont="1" applyBorder="1" applyProtection="1"/>
    <xf numFmtId="44" fontId="16" fillId="2" borderId="3" xfId="1" applyNumberFormat="1" applyFont="1" applyFill="1" applyBorder="1" applyAlignment="1" applyProtection="1">
      <alignment vertical="top" wrapText="1"/>
      <protection locked="0"/>
    </xf>
    <xf numFmtId="4" fontId="0" fillId="0" borderId="3" xfId="0" applyNumberFormat="1" applyBorder="1" applyAlignment="1" applyProtection="1">
      <alignment horizontal="center" vertical="center"/>
      <protection locked="0"/>
    </xf>
    <xf numFmtId="3" fontId="0" fillId="2" borderId="3" xfId="0" applyNumberFormat="1" applyFill="1" applyBorder="1" applyAlignment="1" applyProtection="1">
      <alignment vertical="top" wrapText="1"/>
      <protection locked="0"/>
    </xf>
    <xf numFmtId="0" fontId="25" fillId="0" borderId="0" xfId="0" applyFont="1" applyAlignment="1">
      <alignment horizontal="right" vertical="center"/>
    </xf>
    <xf numFmtId="0" fontId="19" fillId="0" borderId="21" xfId="0" applyFont="1" applyBorder="1" applyAlignment="1">
      <alignment horizontal="left" vertical="center"/>
    </xf>
    <xf numFmtId="0" fontId="0" fillId="0" borderId="62" xfId="0" applyBorder="1" applyAlignment="1">
      <alignment vertical="top" wrapText="1"/>
    </xf>
    <xf numFmtId="0" fontId="32" fillId="5" borderId="22" xfId="0" applyFont="1" applyFill="1" applyBorder="1" applyAlignment="1">
      <alignment vertical="center" wrapText="1"/>
    </xf>
    <xf numFmtId="0" fontId="32" fillId="5" borderId="17" xfId="0" applyFont="1" applyFill="1" applyBorder="1" applyAlignment="1">
      <alignment vertical="center" wrapText="1"/>
    </xf>
    <xf numFmtId="0" fontId="0" fillId="0" borderId="20" xfId="0" applyBorder="1" applyAlignment="1">
      <alignment wrapText="1"/>
    </xf>
    <xf numFmtId="0" fontId="22" fillId="0" borderId="29" xfId="0" applyFont="1" applyBorder="1" applyAlignment="1">
      <alignment vertical="top" wrapText="1"/>
    </xf>
    <xf numFmtId="0" fontId="0" fillId="0" borderId="63" xfId="0" applyBorder="1" applyAlignment="1">
      <alignment vertical="top" wrapText="1"/>
    </xf>
    <xf numFmtId="0" fontId="0" fillId="0" borderId="64" xfId="0" applyBorder="1" applyAlignment="1">
      <alignment vertical="top" wrapText="1"/>
    </xf>
    <xf numFmtId="166" fontId="0" fillId="0" borderId="3" xfId="0" applyNumberFormat="1" applyBorder="1" applyAlignment="1">
      <alignment horizontal="center" vertical="center"/>
    </xf>
    <xf numFmtId="166" fontId="0" fillId="0" borderId="3" xfId="1" applyNumberFormat="1" applyFont="1" applyBorder="1" applyAlignment="1">
      <alignment horizontal="center" vertical="center" wrapText="1"/>
    </xf>
    <xf numFmtId="167" fontId="16" fillId="0" borderId="3" xfId="0" applyNumberFormat="1" applyFont="1" applyBorder="1" applyAlignment="1">
      <alignment horizontal="center" vertical="center" wrapText="1"/>
    </xf>
    <xf numFmtId="166" fontId="16" fillId="0" borderId="1" xfId="1" applyNumberFormat="1" applyFont="1" applyBorder="1" applyAlignment="1" applyProtection="1">
      <alignment horizontal="center" vertical="center" wrapText="1"/>
      <protection locked="0"/>
    </xf>
    <xf numFmtId="166" fontId="16" fillId="0" borderId="3" xfId="1" applyNumberFormat="1" applyFont="1" applyBorder="1" applyAlignment="1">
      <alignment horizontal="center" vertical="center" wrapText="1"/>
    </xf>
    <xf numFmtId="0" fontId="25" fillId="0" borderId="0" xfId="0" applyFont="1" applyAlignment="1">
      <alignment horizontal="right" vertical="top"/>
    </xf>
    <xf numFmtId="0" fontId="16" fillId="0" borderId="0" xfId="0" applyFont="1" applyAlignment="1">
      <alignment horizontal="right" vertical="center"/>
    </xf>
    <xf numFmtId="0" fontId="25" fillId="0" borderId="0" xfId="0" applyFont="1" applyBorder="1" applyAlignment="1">
      <alignment horizontal="center" vertical="center"/>
    </xf>
    <xf numFmtId="0" fontId="25" fillId="0" borderId="0" xfId="0" applyFont="1" applyBorder="1" applyAlignment="1">
      <alignment vertical="center"/>
    </xf>
    <xf numFmtId="0" fontId="16" fillId="2" borderId="1" xfId="0" applyFont="1" applyFill="1" applyBorder="1" applyAlignment="1" applyProtection="1">
      <alignment wrapText="1"/>
      <protection locked="0"/>
    </xf>
    <xf numFmtId="0" fontId="16" fillId="2" borderId="3" xfId="0" applyFont="1" applyFill="1" applyBorder="1" applyAlignment="1" applyProtection="1">
      <alignment wrapText="1"/>
      <protection locked="0"/>
    </xf>
    <xf numFmtId="0" fontId="0" fillId="0" borderId="27" xfId="0" applyBorder="1" applyAlignment="1">
      <alignment wrapText="1"/>
    </xf>
    <xf numFmtId="0" fontId="0" fillId="0" borderId="24" xfId="0" applyBorder="1" applyAlignment="1">
      <alignment vertical="top" wrapText="1"/>
    </xf>
    <xf numFmtId="18" fontId="7" fillId="0" borderId="1" xfId="0" applyNumberFormat="1" applyFont="1" applyBorder="1" applyAlignment="1" applyProtection="1">
      <alignment horizontal="center"/>
      <protection locked="0"/>
    </xf>
    <xf numFmtId="18" fontId="7" fillId="0" borderId="2" xfId="0" applyNumberFormat="1" applyFont="1" applyBorder="1" applyAlignment="1" applyProtection="1">
      <alignment horizontal="center"/>
      <protection locked="0"/>
    </xf>
    <xf numFmtId="18" fontId="7" fillId="0" borderId="50" xfId="0" applyNumberFormat="1" applyFont="1" applyBorder="1" applyAlignment="1" applyProtection="1">
      <alignment horizontal="center"/>
      <protection locked="0"/>
    </xf>
    <xf numFmtId="0" fontId="0" fillId="0" borderId="0" xfId="0" applyBorder="1" applyAlignment="1">
      <alignment horizontal="center"/>
    </xf>
    <xf numFmtId="18" fontId="7" fillId="0" borderId="52" xfId="0" applyNumberFormat="1" applyFont="1" applyBorder="1" applyAlignment="1" applyProtection="1">
      <alignment horizontal="center"/>
      <protection locked="0"/>
    </xf>
    <xf numFmtId="18" fontId="7" fillId="0" borderId="53" xfId="0" applyNumberFormat="1" applyFont="1" applyBorder="1" applyAlignment="1" applyProtection="1">
      <alignment horizontal="center"/>
      <protection locked="0"/>
    </xf>
    <xf numFmtId="18" fontId="7" fillId="0" borderId="54" xfId="0" applyNumberFormat="1" applyFont="1" applyBorder="1" applyAlignment="1" applyProtection="1">
      <alignment horizontal="center"/>
      <protection locked="0"/>
    </xf>
    <xf numFmtId="0" fontId="46" fillId="0" borderId="21" xfId="0" applyFont="1" applyBorder="1" applyAlignment="1"/>
    <xf numFmtId="0" fontId="46" fillId="0" borderId="22" xfId="0" applyFont="1" applyBorder="1" applyAlignment="1"/>
    <xf numFmtId="0" fontId="46" fillId="0" borderId="0" xfId="0" applyFont="1" applyAlignment="1"/>
    <xf numFmtId="0" fontId="46" fillId="0" borderId="17" xfId="0" applyFont="1" applyBorder="1" applyAlignment="1"/>
    <xf numFmtId="0" fontId="46" fillId="0" borderId="0" xfId="0" applyFont="1" applyAlignment="1">
      <alignment horizontal="left"/>
    </xf>
    <xf numFmtId="0" fontId="46" fillId="0" borderId="17" xfId="0" applyFont="1" applyBorder="1" applyAlignment="1">
      <alignment horizontal="left"/>
    </xf>
    <xf numFmtId="0" fontId="46" fillId="0" borderId="21" xfId="0" applyFont="1" applyBorder="1" applyAlignment="1">
      <alignment horizontal="left"/>
    </xf>
    <xf numFmtId="0" fontId="46" fillId="0" borderId="22" xfId="0" applyFont="1" applyBorder="1" applyAlignment="1">
      <alignment horizontal="left"/>
    </xf>
    <xf numFmtId="0" fontId="8" fillId="0" borderId="20" xfId="0" applyFont="1" applyBorder="1" applyAlignment="1">
      <alignment horizontal="center"/>
    </xf>
    <xf numFmtId="0" fontId="8" fillId="0" borderId="21" xfId="0" applyFont="1" applyBorder="1" applyAlignment="1">
      <alignment horizontal="center"/>
    </xf>
    <xf numFmtId="0" fontId="8" fillId="0" borderId="22" xfId="0" applyFont="1" applyBorder="1" applyAlignment="1">
      <alignment horizontal="center"/>
    </xf>
    <xf numFmtId="0" fontId="8" fillId="0" borderId="18" xfId="0" applyFont="1" applyBorder="1" applyAlignment="1">
      <alignment horizontal="center"/>
    </xf>
    <xf numFmtId="0" fontId="8" fillId="0" borderId="0" xfId="0" applyFont="1" applyAlignment="1">
      <alignment horizontal="center"/>
    </xf>
    <xf numFmtId="0" fontId="8" fillId="0" borderId="17" xfId="0" applyFont="1" applyBorder="1" applyAlignment="1">
      <alignment horizontal="center"/>
    </xf>
    <xf numFmtId="0" fontId="43" fillId="4" borderId="1" xfId="0" applyFont="1" applyFill="1" applyBorder="1" applyAlignment="1" applyProtection="1">
      <alignment horizontal="center"/>
      <protection locked="0"/>
    </xf>
    <xf numFmtId="0" fontId="43" fillId="4" borderId="2" xfId="0" applyFont="1" applyFill="1" applyBorder="1" applyAlignment="1" applyProtection="1">
      <alignment horizontal="center"/>
      <protection locked="0"/>
    </xf>
    <xf numFmtId="0" fontId="43" fillId="4" borderId="44" xfId="0" applyFont="1" applyFill="1" applyBorder="1" applyAlignment="1" applyProtection="1">
      <alignment horizontal="center"/>
      <protection locked="0"/>
    </xf>
    <xf numFmtId="0" fontId="44" fillId="4" borderId="1" xfId="0" applyFont="1" applyFill="1" applyBorder="1" applyAlignment="1" applyProtection="1">
      <alignment horizontal="center" wrapText="1"/>
      <protection locked="0"/>
    </xf>
    <xf numFmtId="0" fontId="44" fillId="4" borderId="2" xfId="0" applyFont="1" applyFill="1" applyBorder="1" applyAlignment="1" applyProtection="1">
      <alignment horizontal="center" wrapText="1"/>
      <protection locked="0"/>
    </xf>
    <xf numFmtId="0" fontId="44" fillId="4" borderId="44" xfId="0" applyFont="1" applyFill="1" applyBorder="1" applyAlignment="1" applyProtection="1">
      <alignment horizontal="center" wrapText="1"/>
      <protection locked="0"/>
    </xf>
    <xf numFmtId="0" fontId="6" fillId="0" borderId="55" xfId="0" applyFont="1" applyBorder="1" applyAlignment="1">
      <alignment horizontal="center" vertical="top" wrapText="1"/>
    </xf>
    <xf numFmtId="0" fontId="6" fillId="0" borderId="2" xfId="0" applyFont="1" applyBorder="1" applyAlignment="1">
      <alignment horizontal="center" vertical="top" wrapText="1"/>
    </xf>
    <xf numFmtId="0" fontId="6" fillId="0" borderId="50" xfId="0" applyFont="1" applyBorder="1" applyAlignment="1">
      <alignment horizontal="center" vertical="top" wrapText="1"/>
    </xf>
    <xf numFmtId="0" fontId="42" fillId="0" borderId="18" xfId="0" applyFont="1" applyBorder="1" applyAlignment="1">
      <alignment horizontal="right"/>
    </xf>
    <xf numFmtId="0" fontId="42" fillId="0" borderId="19" xfId="0" applyFont="1" applyBorder="1" applyAlignment="1">
      <alignment horizontal="right"/>
    </xf>
    <xf numFmtId="49" fontId="43" fillId="4" borderId="1" xfId="0" applyNumberFormat="1" applyFont="1" applyFill="1" applyBorder="1" applyAlignment="1" applyProtection="1">
      <alignment horizontal="left"/>
      <protection locked="0"/>
    </xf>
    <xf numFmtId="49" fontId="43" fillId="4" borderId="2" xfId="0" applyNumberFormat="1" applyFont="1" applyFill="1" applyBorder="1" applyAlignment="1" applyProtection="1">
      <alignment horizontal="left"/>
      <protection locked="0"/>
    </xf>
    <xf numFmtId="49" fontId="43" fillId="4" borderId="11" xfId="0" applyNumberFormat="1" applyFont="1" applyFill="1" applyBorder="1" applyAlignment="1" applyProtection="1">
      <alignment horizontal="left"/>
      <protection locked="0"/>
    </xf>
    <xf numFmtId="0" fontId="3" fillId="0" borderId="0" xfId="0" applyFont="1" applyBorder="1" applyAlignment="1">
      <alignment horizontal="center" vertical="center" wrapText="1"/>
    </xf>
    <xf numFmtId="0" fontId="43" fillId="4" borderId="1" xfId="0" applyFont="1" applyFill="1" applyBorder="1" applyAlignment="1" applyProtection="1">
      <alignment horizontal="left"/>
      <protection locked="0"/>
    </xf>
    <xf numFmtId="0" fontId="43" fillId="4" borderId="2" xfId="0" applyFont="1" applyFill="1" applyBorder="1" applyAlignment="1" applyProtection="1">
      <alignment horizontal="left"/>
      <protection locked="0"/>
    </xf>
    <xf numFmtId="0" fontId="43" fillId="4" borderId="11" xfId="0" applyFont="1" applyFill="1" applyBorder="1" applyAlignment="1" applyProtection="1">
      <alignment horizontal="left"/>
      <protection locked="0"/>
    </xf>
    <xf numFmtId="0" fontId="3" fillId="0" borderId="2" xfId="0" applyFont="1" applyBorder="1" applyAlignment="1">
      <alignment horizontal="center" vertical="top" wrapText="1"/>
    </xf>
    <xf numFmtId="0" fontId="3" fillId="0" borderId="49" xfId="0" applyFont="1" applyBorder="1" applyAlignment="1">
      <alignment horizontal="center" vertical="top" wrapText="1"/>
    </xf>
    <xf numFmtId="0" fontId="42" fillId="0" borderId="0" xfId="0" applyFont="1" applyAlignment="1">
      <alignment horizontal="right"/>
    </xf>
    <xf numFmtId="0" fontId="42" fillId="0" borderId="0" xfId="0" applyFont="1" applyAlignment="1">
      <alignment horizontal="right" vertical="center" wrapText="1"/>
    </xf>
    <xf numFmtId="0" fontId="42" fillId="0" borderId="19" xfId="0" applyFont="1" applyBorder="1" applyAlignment="1">
      <alignment horizontal="right"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50" xfId="0" applyFont="1" applyBorder="1" applyAlignment="1">
      <alignment horizontal="center" vertical="center"/>
    </xf>
    <xf numFmtId="0" fontId="54" fillId="0" borderId="0" xfId="0" applyFont="1" applyAlignment="1">
      <alignment horizontal="right" vertical="center"/>
    </xf>
    <xf numFmtId="0" fontId="54" fillId="0" borderId="19" xfId="0" applyFont="1" applyBorder="1" applyAlignment="1">
      <alignment horizontal="right" vertical="center"/>
    </xf>
    <xf numFmtId="0" fontId="40" fillId="0" borderId="0" xfId="0" applyFont="1" applyAlignment="1">
      <alignment horizontal="right" vertical="top" wrapText="1"/>
    </xf>
    <xf numFmtId="0" fontId="40" fillId="0" borderId="19" xfId="0" applyFont="1" applyBorder="1" applyAlignment="1">
      <alignment horizontal="right" vertical="top" wrapText="1"/>
    </xf>
    <xf numFmtId="0" fontId="37" fillId="0" borderId="0" xfId="0" applyFont="1" applyFill="1" applyAlignment="1">
      <alignment horizontal="center" vertical="center"/>
    </xf>
    <xf numFmtId="0" fontId="37" fillId="0" borderId="0" xfId="0" applyFont="1" applyAlignment="1">
      <alignment horizontal="center" vertical="center"/>
    </xf>
    <xf numFmtId="165" fontId="16" fillId="2" borderId="1" xfId="0" applyNumberFormat="1" applyFont="1" applyFill="1" applyBorder="1" applyAlignment="1">
      <alignment horizontal="left" vertical="top" wrapText="1"/>
    </xf>
    <xf numFmtId="165" fontId="16" fillId="2" borderId="11" xfId="0" applyNumberFormat="1" applyFont="1" applyFill="1" applyBorder="1" applyAlignment="1">
      <alignment horizontal="left" vertical="top" wrapText="1"/>
    </xf>
    <xf numFmtId="0" fontId="25" fillId="0" borderId="0" xfId="0" applyFont="1" applyAlignment="1">
      <alignment horizontal="right" vertical="center"/>
    </xf>
    <xf numFmtId="0" fontId="25" fillId="0" borderId="19" xfId="0" applyFont="1" applyBorder="1" applyAlignment="1">
      <alignment horizontal="right" vertical="center"/>
    </xf>
    <xf numFmtId="165" fontId="16" fillId="2" borderId="1" xfId="0" applyNumberFormat="1" applyFont="1" applyFill="1" applyBorder="1" applyAlignment="1">
      <alignment horizontal="center" vertical="top" wrapText="1"/>
    </xf>
    <xf numFmtId="165" fontId="16" fillId="2" borderId="2" xfId="0" applyNumberFormat="1" applyFont="1" applyFill="1" applyBorder="1" applyAlignment="1">
      <alignment horizontal="center" vertical="top" wrapText="1"/>
    </xf>
    <xf numFmtId="165" fontId="16" fillId="2" borderId="44" xfId="0" applyNumberFormat="1" applyFont="1" applyFill="1" applyBorder="1" applyAlignment="1">
      <alignment horizontal="center" vertical="top" wrapText="1"/>
    </xf>
    <xf numFmtId="0" fontId="16" fillId="0" borderId="45" xfId="0" applyFont="1" applyBorder="1" applyAlignment="1">
      <alignment horizontal="right" vertical="top" wrapText="1"/>
    </xf>
    <xf numFmtId="0" fontId="16" fillId="0" borderId="0" xfId="0" applyFont="1" applyAlignment="1">
      <alignment horizontal="right" vertical="top" wrapText="1"/>
    </xf>
    <xf numFmtId="0" fontId="16" fillId="0" borderId="19" xfId="0" applyFont="1" applyBorder="1" applyAlignment="1">
      <alignment horizontal="right" vertical="top" wrapText="1"/>
    </xf>
    <xf numFmtId="0" fontId="0" fillId="2" borderId="39" xfId="0" applyFill="1" applyBorder="1" applyAlignment="1" applyProtection="1">
      <alignment horizontal="center" vertical="center" wrapText="1"/>
      <protection locked="0"/>
    </xf>
    <xf numFmtId="0" fontId="0" fillId="2" borderId="29" xfId="0" applyFill="1" applyBorder="1" applyAlignment="1" applyProtection="1">
      <alignment horizontal="center" vertical="center" wrapText="1"/>
      <protection locked="0"/>
    </xf>
    <xf numFmtId="0" fontId="0" fillId="2" borderId="40" xfId="0" applyFill="1" applyBorder="1" applyAlignment="1" applyProtection="1">
      <alignment horizontal="center" vertical="center" wrapText="1"/>
      <protection locked="0"/>
    </xf>
    <xf numFmtId="0" fontId="23" fillId="3" borderId="10" xfId="0" applyFont="1" applyFill="1" applyBorder="1" applyAlignment="1">
      <alignment horizontal="left" vertical="center"/>
    </xf>
    <xf numFmtId="0" fontId="0" fillId="2" borderId="41"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42" xfId="0" applyFill="1" applyBorder="1" applyAlignment="1" applyProtection="1">
      <alignment horizontal="center" vertical="center" wrapText="1"/>
      <protection locked="0"/>
    </xf>
    <xf numFmtId="0" fontId="33" fillId="0" borderId="0" xfId="0" applyFont="1" applyAlignment="1">
      <alignment horizontal="right" vertical="center"/>
    </xf>
    <xf numFmtId="0" fontId="33" fillId="0" borderId="19" xfId="0" applyFont="1" applyBorder="1" applyAlignment="1">
      <alignment horizontal="right" vertical="center"/>
    </xf>
    <xf numFmtId="0" fontId="25" fillId="0" borderId="38" xfId="0" applyFont="1" applyBorder="1" applyAlignment="1">
      <alignment horizontal="right" vertical="center" wrapText="1"/>
    </xf>
    <xf numFmtId="0" fontId="25" fillId="0" borderId="0" xfId="0" applyFont="1" applyAlignment="1">
      <alignment horizontal="right" vertical="center" wrapText="1"/>
    </xf>
    <xf numFmtId="0" fontId="25" fillId="0" borderId="19" xfId="0" applyFont="1" applyBorder="1" applyAlignment="1">
      <alignment horizontal="right" vertical="center" wrapText="1"/>
    </xf>
    <xf numFmtId="0" fontId="33" fillId="0" borderId="0" xfId="0" applyFont="1" applyBorder="1" applyAlignment="1">
      <alignment horizontal="right" vertical="center"/>
    </xf>
    <xf numFmtId="49" fontId="16" fillId="2" borderId="46" xfId="0" applyNumberFormat="1" applyFont="1" applyFill="1" applyBorder="1" applyAlignment="1" applyProtection="1">
      <alignment horizontal="left" vertical="top" wrapText="1"/>
      <protection locked="0"/>
    </xf>
    <xf numFmtId="49" fontId="16" fillId="2" borderId="48" xfId="0" applyNumberFormat="1" applyFont="1" applyFill="1" applyBorder="1" applyAlignment="1" applyProtection="1">
      <alignment horizontal="left" vertical="top" wrapText="1"/>
      <protection locked="0"/>
    </xf>
    <xf numFmtId="0" fontId="27" fillId="2" borderId="1" xfId="0" applyFont="1" applyFill="1" applyBorder="1" applyAlignment="1" applyProtection="1">
      <alignment horizontal="center" vertical="center"/>
      <protection locked="0"/>
    </xf>
    <xf numFmtId="0" fontId="27" fillId="2" borderId="11" xfId="0" applyFont="1" applyFill="1" applyBorder="1" applyAlignment="1" applyProtection="1">
      <alignment horizontal="center" vertical="center"/>
      <protection locked="0"/>
    </xf>
    <xf numFmtId="0" fontId="0" fillId="2" borderId="1" xfId="0" applyFill="1" applyBorder="1" applyAlignment="1" applyProtection="1">
      <alignment horizontal="center" vertical="top"/>
      <protection locked="0"/>
    </xf>
    <xf numFmtId="0" fontId="0" fillId="2" borderId="11" xfId="0" applyFill="1" applyBorder="1" applyAlignment="1" applyProtection="1">
      <alignment horizontal="center" vertical="top"/>
      <protection locked="0"/>
    </xf>
    <xf numFmtId="0" fontId="30" fillId="0" borderId="0" xfId="0" applyFont="1" applyAlignment="1">
      <alignment horizontal="right" vertical="center"/>
    </xf>
    <xf numFmtId="0" fontId="30" fillId="0" borderId="17" xfId="0" applyFont="1" applyBorder="1" applyAlignment="1">
      <alignment horizontal="right" vertical="center"/>
    </xf>
    <xf numFmtId="0" fontId="51" fillId="0" borderId="0" xfId="0" applyFont="1" applyBorder="1" applyAlignment="1">
      <alignment horizontal="center" wrapText="1"/>
    </xf>
    <xf numFmtId="0" fontId="12" fillId="0" borderId="18" xfId="0" applyFont="1" applyBorder="1" applyAlignment="1">
      <alignment horizontal="center" vertical="center"/>
    </xf>
    <xf numFmtId="0" fontId="37" fillId="0" borderId="33" xfId="0" applyFont="1" applyBorder="1" applyAlignment="1">
      <alignment horizontal="center" vertical="center"/>
    </xf>
    <xf numFmtId="0" fontId="51" fillId="0" borderId="15" xfId="0" applyFont="1" applyBorder="1" applyAlignment="1">
      <alignment horizontal="center" wrapText="1"/>
    </xf>
    <xf numFmtId="0" fontId="45" fillId="2" borderId="37" xfId="0" applyFont="1" applyFill="1" applyBorder="1" applyAlignment="1" applyProtection="1">
      <alignment horizontal="center" vertical="top"/>
      <protection locked="0"/>
    </xf>
    <xf numFmtId="0" fontId="45" fillId="2" borderId="13" xfId="0" applyFont="1" applyFill="1" applyBorder="1" applyAlignment="1" applyProtection="1">
      <alignment horizontal="center" vertical="top"/>
      <protection locked="0"/>
    </xf>
    <xf numFmtId="0" fontId="45" fillId="2" borderId="66" xfId="0" applyFont="1" applyFill="1" applyBorder="1" applyAlignment="1" applyProtection="1">
      <alignment horizontal="center" vertical="top"/>
      <protection locked="0"/>
    </xf>
    <xf numFmtId="0" fontId="45" fillId="2" borderId="38" xfId="0" applyFont="1" applyFill="1" applyBorder="1" applyAlignment="1" applyProtection="1">
      <alignment horizontal="center" vertical="top"/>
      <protection locked="0"/>
    </xf>
    <xf numFmtId="0" fontId="45" fillId="2" borderId="0" xfId="0" applyFont="1" applyFill="1" applyBorder="1" applyAlignment="1" applyProtection="1">
      <alignment horizontal="center" vertical="top"/>
      <protection locked="0"/>
    </xf>
    <xf numFmtId="0" fontId="45" fillId="2" borderId="19" xfId="0" applyFont="1" applyFill="1" applyBorder="1" applyAlignment="1" applyProtection="1">
      <alignment horizontal="center" vertical="top"/>
      <protection locked="0"/>
    </xf>
    <xf numFmtId="0" fontId="12" fillId="0" borderId="30" xfId="0" applyFont="1" applyBorder="1" applyAlignment="1">
      <alignment horizontal="center" vertical="center"/>
    </xf>
    <xf numFmtId="0" fontId="12" fillId="0" borderId="29" xfId="0" applyFont="1" applyBorder="1" applyAlignment="1">
      <alignment horizontal="center" vertical="center"/>
    </xf>
    <xf numFmtId="0" fontId="12" fillId="0" borderId="28"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22" fillId="0" borderId="29" xfId="0" applyFont="1" applyBorder="1" applyAlignment="1">
      <alignment horizontal="center" vertical="top" wrapText="1"/>
    </xf>
    <xf numFmtId="0" fontId="17" fillId="0" borderId="29" xfId="0" applyFont="1" applyBorder="1" applyAlignment="1">
      <alignment horizontal="center" vertical="center"/>
    </xf>
    <xf numFmtId="0" fontId="48" fillId="0" borderId="18" xfId="0" applyFont="1" applyBorder="1" applyAlignment="1">
      <alignment horizontal="center" vertical="center"/>
    </xf>
    <xf numFmtId="0" fontId="48" fillId="0" borderId="0" xfId="0" applyFont="1" applyBorder="1" applyAlignment="1">
      <alignment horizontal="center" vertical="center"/>
    </xf>
    <xf numFmtId="0" fontId="50" fillId="0" borderId="0" xfId="0" applyFont="1" applyBorder="1" applyAlignment="1">
      <alignment horizontal="center" vertical="center" wrapText="1"/>
    </xf>
    <xf numFmtId="166" fontId="16" fillId="2" borderId="1" xfId="0" applyNumberFormat="1" applyFont="1" applyFill="1" applyBorder="1" applyAlignment="1">
      <alignment horizontal="center" vertical="center" wrapText="1"/>
    </xf>
    <xf numFmtId="166" fontId="16" fillId="2" borderId="49" xfId="0" applyNumberFormat="1" applyFont="1" applyFill="1" applyBorder="1" applyAlignment="1">
      <alignment horizontal="center" vertical="center" wrapText="1"/>
    </xf>
    <xf numFmtId="0" fontId="0" fillId="0" borderId="18" xfId="0" applyBorder="1" applyAlignment="1" applyProtection="1">
      <alignment horizontal="center" vertical="top" wrapText="1"/>
      <protection locked="0"/>
    </xf>
    <xf numFmtId="0" fontId="0" fillId="0" borderId="0" xfId="0" applyBorder="1" applyAlignment="1" applyProtection="1">
      <alignment horizontal="center" vertical="top" wrapText="1"/>
      <protection locked="0"/>
    </xf>
    <xf numFmtId="0" fontId="0" fillId="0" borderId="14" xfId="0" applyBorder="1" applyAlignment="1" applyProtection="1">
      <alignment horizontal="center" vertical="top" wrapText="1"/>
      <protection locked="0"/>
    </xf>
    <xf numFmtId="0" fontId="0" fillId="0" borderId="15" xfId="0" applyBorder="1" applyAlignment="1" applyProtection="1">
      <alignment horizontal="center" vertical="top" wrapText="1"/>
      <protection locked="0"/>
    </xf>
    <xf numFmtId="0" fontId="17" fillId="0" borderId="60" xfId="0" applyFont="1" applyBorder="1" applyAlignment="1">
      <alignment horizontal="center" vertical="center"/>
    </xf>
    <xf numFmtId="0" fontId="17" fillId="0" borderId="13" xfId="0" applyFont="1" applyBorder="1" applyAlignment="1">
      <alignment horizontal="center" vertical="center"/>
    </xf>
    <xf numFmtId="0" fontId="21" fillId="0" borderId="62" xfId="0" applyFont="1" applyBorder="1" applyAlignment="1">
      <alignment horizontal="center" vertical="top"/>
    </xf>
    <xf numFmtId="0" fontId="12" fillId="0" borderId="64" xfId="0" applyFont="1" applyBorder="1" applyAlignment="1">
      <alignment horizontal="center" vertical="center"/>
    </xf>
    <xf numFmtId="0" fontId="45" fillId="2" borderId="36" xfId="0" applyFont="1" applyFill="1" applyBorder="1" applyAlignment="1" applyProtection="1">
      <alignment horizontal="center" vertical="top"/>
      <protection locked="0"/>
    </xf>
    <xf numFmtId="0" fontId="45" fillId="2" borderId="15" xfId="0" applyFont="1" applyFill="1" applyBorder="1" applyAlignment="1" applyProtection="1">
      <alignment horizontal="center" vertical="top"/>
      <protection locked="0"/>
    </xf>
    <xf numFmtId="0" fontId="45" fillId="2" borderId="35" xfId="0" applyFont="1" applyFill="1" applyBorder="1" applyAlignment="1" applyProtection="1">
      <alignment horizontal="center" vertical="top"/>
      <protection locked="0"/>
    </xf>
    <xf numFmtId="0" fontId="47" fillId="3" borderId="21" xfId="0" applyFont="1" applyFill="1" applyBorder="1" applyAlignment="1">
      <alignment horizontal="center" vertical="center" wrapText="1"/>
    </xf>
    <xf numFmtId="0" fontId="32" fillId="3" borderId="21" xfId="0" applyFont="1" applyFill="1" applyBorder="1" applyAlignment="1">
      <alignment horizontal="center" vertical="center" wrapText="1"/>
    </xf>
    <xf numFmtId="0" fontId="32" fillId="3" borderId="0" xfId="0" applyFont="1" applyFill="1" applyBorder="1" applyAlignment="1">
      <alignment horizontal="center" vertical="center" wrapText="1"/>
    </xf>
    <xf numFmtId="0" fontId="56" fillId="3" borderId="21" xfId="0" applyFont="1" applyFill="1" applyBorder="1" applyAlignment="1">
      <alignment horizontal="left" vertical="center"/>
    </xf>
    <xf numFmtId="0" fontId="35" fillId="3" borderId="21" xfId="0" applyFont="1" applyFill="1" applyBorder="1" applyAlignment="1">
      <alignment horizontal="left" vertical="center"/>
    </xf>
    <xf numFmtId="164" fontId="27" fillId="2" borderId="1" xfId="0" applyNumberFormat="1" applyFont="1" applyFill="1" applyBorder="1" applyAlignment="1" applyProtection="1">
      <alignment horizontal="center" vertical="center" wrapText="1"/>
      <protection locked="0"/>
    </xf>
    <xf numFmtId="164" fontId="27" fillId="2" borderId="2" xfId="0" applyNumberFormat="1" applyFont="1" applyFill="1" applyBorder="1" applyAlignment="1" applyProtection="1">
      <alignment horizontal="center" vertical="center" wrapText="1"/>
      <protection locked="0"/>
    </xf>
    <xf numFmtId="0" fontId="57" fillId="2" borderId="1" xfId="0" applyFont="1" applyFill="1" applyBorder="1" applyAlignment="1" applyProtection="1">
      <alignment horizontal="center" vertical="center" wrapText="1"/>
      <protection locked="0"/>
    </xf>
    <xf numFmtId="0" fontId="57" fillId="2" borderId="2" xfId="0" applyFont="1" applyFill="1" applyBorder="1" applyAlignment="1" applyProtection="1">
      <alignment horizontal="center" vertical="center" wrapText="1"/>
      <protection locked="0"/>
    </xf>
    <xf numFmtId="0" fontId="57" fillId="2" borderId="37" xfId="0" applyFont="1" applyFill="1" applyBorder="1" applyAlignment="1" applyProtection="1">
      <alignment horizontal="center" vertical="center" wrapText="1"/>
      <protection locked="0"/>
    </xf>
    <xf numFmtId="0" fontId="57" fillId="2" borderId="13" xfId="0" applyFont="1" applyFill="1" applyBorder="1" applyAlignment="1" applyProtection="1">
      <alignment horizontal="center" vertical="center" wrapText="1"/>
      <protection locked="0"/>
    </xf>
    <xf numFmtId="0" fontId="22" fillId="0" borderId="65" xfId="0" applyFont="1" applyBorder="1" applyAlignment="1">
      <alignment horizontal="center" vertical="top" wrapText="1"/>
    </xf>
    <xf numFmtId="164" fontId="27" fillId="2" borderId="11" xfId="0" applyNumberFormat="1" applyFont="1" applyFill="1" applyBorder="1" applyAlignment="1" applyProtection="1">
      <alignment horizontal="center" vertical="center" wrapText="1"/>
      <protection locked="0"/>
    </xf>
    <xf numFmtId="0" fontId="12" fillId="0" borderId="30"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28" xfId="0" applyFont="1" applyBorder="1" applyAlignment="1">
      <alignment horizontal="center" vertical="center" wrapText="1"/>
    </xf>
    <xf numFmtId="0" fontId="0" fillId="0" borderId="18" xfId="0" applyBorder="1" applyAlignment="1">
      <alignment horizontal="center" vertical="top" wrapText="1"/>
    </xf>
    <xf numFmtId="0" fontId="0" fillId="0" borderId="0" xfId="0" applyBorder="1" applyAlignment="1">
      <alignment horizontal="center" vertical="top" wrapText="1"/>
    </xf>
    <xf numFmtId="0" fontId="0" fillId="0" borderId="17" xfId="0" applyBorder="1" applyAlignment="1">
      <alignment horizontal="center" vertical="top" wrapText="1"/>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7" xfId="0" applyFont="1" applyBorder="1" applyAlignment="1">
      <alignment horizontal="center" vertical="center"/>
    </xf>
    <xf numFmtId="0" fontId="0" fillId="0" borderId="18" xfId="0" applyBorder="1" applyAlignment="1">
      <alignment horizontal="center" wrapText="1"/>
    </xf>
    <xf numFmtId="0" fontId="0" fillId="0" borderId="0" xfId="0" applyBorder="1" applyAlignment="1">
      <alignment horizontal="center" wrapText="1"/>
    </xf>
    <xf numFmtId="0" fontId="0" fillId="0" borderId="25" xfId="0" applyBorder="1" applyAlignment="1">
      <alignment horizontal="center" vertical="top" wrapText="1"/>
    </xf>
    <xf numFmtId="166" fontId="14" fillId="2" borderId="61" xfId="1" applyNumberFormat="1" applyFont="1" applyFill="1" applyBorder="1" applyAlignment="1">
      <alignment horizontal="center" vertical="center" wrapText="1"/>
    </xf>
    <xf numFmtId="166" fontId="14" fillId="2" borderId="49" xfId="1" applyNumberFormat="1" applyFont="1" applyFill="1" applyBorder="1" applyAlignment="1">
      <alignment horizontal="center" vertical="center" wrapText="1"/>
    </xf>
    <xf numFmtId="0" fontId="55" fillId="0" borderId="18" xfId="0" applyFont="1" applyBorder="1" applyAlignment="1">
      <alignment horizontal="center" vertical="center" wrapText="1"/>
    </xf>
    <xf numFmtId="0" fontId="55" fillId="0" borderId="0" xfId="0" applyFont="1" applyBorder="1" applyAlignment="1">
      <alignment horizontal="center" vertical="center" wrapText="1"/>
    </xf>
    <xf numFmtId="0" fontId="38" fillId="0" borderId="13" xfId="0" applyFont="1" applyBorder="1" applyAlignment="1">
      <alignment horizontal="center" vertical="center"/>
    </xf>
  </cellXfs>
  <cellStyles count="2">
    <cellStyle name="Currency" xfId="1" builtinId="4"/>
    <cellStyle name="Normal" xfId="0" builtinId="0"/>
  </cellStyles>
  <dxfs count="1">
    <dxf>
      <font>
        <color rgb="FF9C0006"/>
      </font>
      <fill>
        <patternFill>
          <bgColor rgb="FFFFC7CE"/>
        </patternFill>
      </fill>
    </dxf>
  </dxfs>
  <tableStyles count="0" defaultTableStyle="TableStyleMedium2" defaultPivotStyle="PivotStyleLight16"/>
  <colors>
    <mruColors>
      <color rgb="FFE0E9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219075</xdr:colOff>
          <xdr:row>8</xdr:row>
          <xdr:rowOff>38100</xdr:rowOff>
        </xdr:from>
        <xdr:to>
          <xdr:col>6</xdr:col>
          <xdr:colOff>361950</xdr:colOff>
          <xdr:row>10</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xdr:row>
          <xdr:rowOff>28575</xdr:rowOff>
        </xdr:from>
        <xdr:to>
          <xdr:col>8</xdr:col>
          <xdr:colOff>542925</xdr:colOff>
          <xdr:row>10</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416F0-3620-456B-A069-B09534A81055}">
  <sheetPr codeName="Sheet2">
    <tabColor theme="8"/>
  </sheetPr>
  <dimension ref="A1:W206"/>
  <sheetViews>
    <sheetView showGridLines="0" tabSelected="1" zoomScaleNormal="100" zoomScaleSheetLayoutView="100" workbookViewId="0">
      <selection activeCell="C4" sqref="C4:J4"/>
    </sheetView>
  </sheetViews>
  <sheetFormatPr defaultRowHeight="30" customHeight="1" x14ac:dyDescent="0.25"/>
  <cols>
    <col min="1" max="1" width="10" customWidth="1"/>
    <col min="2" max="3" width="9.7109375" customWidth="1"/>
    <col min="4" max="4" width="6.42578125" customWidth="1"/>
    <col min="5" max="5" width="27.5703125" bestFit="1" customWidth="1"/>
    <col min="6" max="6" width="6.7109375" customWidth="1"/>
    <col min="7" max="7" width="5.42578125" customWidth="1"/>
    <col min="8" max="8" width="0.85546875" customWidth="1"/>
    <col min="9" max="9" width="7" bestFit="1" customWidth="1"/>
    <col min="10" max="10" width="6.7109375" customWidth="1"/>
    <col min="11" max="11" width="3.7109375" customWidth="1"/>
    <col min="12" max="12" width="0.85546875" customWidth="1"/>
    <col min="13" max="13" width="7" bestFit="1" customWidth="1"/>
    <col min="14" max="14" width="6.5703125" customWidth="1"/>
    <col min="15" max="15" width="3" customWidth="1"/>
    <col min="16" max="16" width="11.140625" bestFit="1" customWidth="1"/>
    <col min="18" max="19" width="7.42578125" customWidth="1"/>
    <col min="20" max="20" width="2" customWidth="1"/>
    <col min="22" max="23" width="9.140625" hidden="1" customWidth="1"/>
  </cols>
  <sheetData>
    <row r="1" spans="1:23" ht="30" customHeight="1" x14ac:dyDescent="0.35">
      <c r="A1" s="211" t="s">
        <v>2</v>
      </c>
      <c r="B1" s="212"/>
      <c r="C1" s="212"/>
      <c r="D1" s="212"/>
      <c r="E1" s="212"/>
      <c r="F1" s="212"/>
      <c r="G1" s="212"/>
      <c r="H1" s="212"/>
      <c r="I1" s="212"/>
      <c r="J1" s="212"/>
      <c r="K1" s="212"/>
      <c r="L1" s="212"/>
      <c r="M1" s="212"/>
      <c r="N1" s="212"/>
      <c r="O1" s="212"/>
      <c r="P1" s="212"/>
      <c r="Q1" s="212"/>
      <c r="R1" s="212"/>
      <c r="S1" s="212"/>
      <c r="T1" s="213"/>
      <c r="U1" s="1"/>
    </row>
    <row r="2" spans="1:23" ht="30" customHeight="1" x14ac:dyDescent="0.35">
      <c r="A2" s="214" t="s">
        <v>4</v>
      </c>
      <c r="B2" s="215"/>
      <c r="C2" s="215"/>
      <c r="D2" s="215"/>
      <c r="E2" s="215"/>
      <c r="F2" s="215"/>
      <c r="G2" s="215"/>
      <c r="H2" s="215"/>
      <c r="I2" s="215"/>
      <c r="J2" s="215"/>
      <c r="K2" s="215"/>
      <c r="L2" s="215"/>
      <c r="M2" s="215"/>
      <c r="N2" s="215"/>
      <c r="O2" s="215"/>
      <c r="P2" s="215"/>
      <c r="Q2" s="215"/>
      <c r="R2" s="215"/>
      <c r="S2" s="215"/>
      <c r="T2" s="216"/>
      <c r="U2" s="1"/>
    </row>
    <row r="3" spans="1:23" ht="30" customHeight="1" x14ac:dyDescent="0.25">
      <c r="A3" s="76"/>
      <c r="B3" s="74"/>
      <c r="C3" s="75"/>
      <c r="D3" s="75"/>
      <c r="E3" s="75"/>
      <c r="F3" s="75"/>
      <c r="G3" s="75"/>
      <c r="H3" s="75"/>
      <c r="I3" s="75"/>
      <c r="J3" s="75"/>
      <c r="K3" s="74"/>
      <c r="L3" s="74"/>
      <c r="M3" s="74"/>
      <c r="N3" s="74"/>
      <c r="O3" s="74"/>
      <c r="P3" s="74"/>
      <c r="Q3" s="74"/>
      <c r="R3" s="74"/>
      <c r="S3" s="74"/>
      <c r="T3" s="73"/>
      <c r="U3" s="1"/>
    </row>
    <row r="4" spans="1:23" ht="30" customHeight="1" x14ac:dyDescent="0.35">
      <c r="A4" s="226" t="s">
        <v>7</v>
      </c>
      <c r="B4" s="227"/>
      <c r="C4" s="228"/>
      <c r="D4" s="229"/>
      <c r="E4" s="229"/>
      <c r="F4" s="229"/>
      <c r="G4" s="229"/>
      <c r="H4" s="229"/>
      <c r="I4" s="229"/>
      <c r="J4" s="230"/>
      <c r="K4" s="69"/>
      <c r="L4" s="69"/>
      <c r="M4" s="237" t="s">
        <v>28</v>
      </c>
      <c r="N4" s="237"/>
      <c r="O4" s="227"/>
      <c r="P4" s="220"/>
      <c r="Q4" s="221"/>
      <c r="R4" s="221"/>
      <c r="S4" s="222"/>
      <c r="T4" s="138"/>
      <c r="U4" s="109"/>
      <c r="V4" s="103"/>
    </row>
    <row r="5" spans="1:23" ht="6" customHeight="1" x14ac:dyDescent="0.25">
      <c r="A5" s="72"/>
      <c r="B5" s="71"/>
      <c r="C5" s="70"/>
      <c r="D5" s="70"/>
      <c r="E5" s="70"/>
      <c r="F5" s="70"/>
      <c r="G5" s="70"/>
      <c r="H5" s="70"/>
      <c r="I5" s="70"/>
      <c r="J5" s="70"/>
      <c r="K5" s="69"/>
      <c r="L5" s="69"/>
      <c r="M5" s="71"/>
      <c r="N5" s="71"/>
      <c r="O5" s="70"/>
      <c r="P5" s="70"/>
      <c r="Q5" s="70"/>
      <c r="R5" s="70"/>
      <c r="S5" s="70"/>
      <c r="T5" s="2"/>
      <c r="U5" s="1"/>
    </row>
    <row r="6" spans="1:23" ht="30" customHeight="1" x14ac:dyDescent="0.35">
      <c r="A6" s="226" t="s">
        <v>8</v>
      </c>
      <c r="B6" s="227"/>
      <c r="C6" s="232"/>
      <c r="D6" s="233"/>
      <c r="E6" s="233"/>
      <c r="F6" s="233"/>
      <c r="G6" s="233"/>
      <c r="H6" s="233"/>
      <c r="I6" s="233"/>
      <c r="J6" s="234"/>
      <c r="K6" s="69"/>
      <c r="L6" s="69"/>
      <c r="M6" s="238" t="s">
        <v>55</v>
      </c>
      <c r="N6" s="238"/>
      <c r="O6" s="239"/>
      <c r="P6" s="217"/>
      <c r="Q6" s="218"/>
      <c r="R6" s="218"/>
      <c r="S6" s="219"/>
      <c r="T6" s="138"/>
      <c r="U6" s="109"/>
      <c r="V6" s="103"/>
      <c r="W6" s="3" t="s">
        <v>34</v>
      </c>
    </row>
    <row r="7" spans="1:23" ht="6" customHeight="1" x14ac:dyDescent="0.25">
      <c r="A7" s="79"/>
      <c r="B7" s="88"/>
      <c r="C7" s="100"/>
      <c r="D7" s="100"/>
      <c r="E7" s="100"/>
      <c r="F7" s="100"/>
      <c r="G7" s="100"/>
      <c r="H7" s="100"/>
      <c r="I7" s="100"/>
      <c r="J7" s="100"/>
      <c r="K7" s="89"/>
      <c r="L7" s="89"/>
      <c r="M7" s="90"/>
      <c r="N7" s="90"/>
      <c r="O7" s="99"/>
      <c r="P7" s="99"/>
      <c r="Q7" s="99"/>
      <c r="R7" s="99"/>
      <c r="S7" s="99"/>
      <c r="T7" s="2"/>
      <c r="U7" s="104"/>
      <c r="W7" s="3" t="s">
        <v>36</v>
      </c>
    </row>
    <row r="8" spans="1:23" ht="30" customHeight="1" x14ac:dyDescent="0.25">
      <c r="A8" s="85"/>
      <c r="B8" s="86"/>
      <c r="C8" s="86"/>
      <c r="D8" s="86"/>
      <c r="E8" s="86"/>
      <c r="F8" s="86"/>
      <c r="G8" s="86"/>
      <c r="H8" s="86"/>
      <c r="I8" s="86"/>
      <c r="J8" s="86"/>
      <c r="K8" s="86"/>
      <c r="L8" s="86"/>
      <c r="T8" s="87"/>
      <c r="U8" s="1"/>
      <c r="W8" s="3" t="s">
        <v>37</v>
      </c>
    </row>
    <row r="9" spans="1:23" ht="30" customHeight="1" x14ac:dyDescent="0.25">
      <c r="A9" s="223" t="s">
        <v>142</v>
      </c>
      <c r="B9" s="224"/>
      <c r="C9" s="224"/>
      <c r="D9" s="224"/>
      <c r="E9" s="224"/>
      <c r="F9" s="224"/>
      <c r="G9" s="224"/>
      <c r="H9" s="224"/>
      <c r="I9" s="224"/>
      <c r="J9" s="224"/>
      <c r="K9" s="224"/>
      <c r="L9" s="224"/>
      <c r="M9" s="224"/>
      <c r="N9" s="224"/>
      <c r="O9" s="224"/>
      <c r="P9" s="224"/>
      <c r="Q9" s="224"/>
      <c r="R9" s="224"/>
      <c r="S9" s="224"/>
      <c r="T9" s="225"/>
      <c r="U9" s="1"/>
      <c r="W9" s="13" t="s">
        <v>41</v>
      </c>
    </row>
    <row r="10" spans="1:23" ht="30" customHeight="1" x14ac:dyDescent="0.25">
      <c r="A10" s="128"/>
      <c r="B10" s="231"/>
      <c r="C10" s="231"/>
      <c r="D10" s="231"/>
      <c r="E10" s="126"/>
      <c r="F10" s="126"/>
      <c r="G10" s="126"/>
      <c r="H10" s="127"/>
      <c r="I10" s="231"/>
      <c r="J10" s="231"/>
      <c r="K10" s="231"/>
      <c r="L10" s="127"/>
      <c r="M10" s="231"/>
      <c r="N10" s="231"/>
      <c r="O10" s="231"/>
      <c r="P10" s="235"/>
      <c r="Q10" s="235"/>
      <c r="R10" s="235"/>
      <c r="S10" s="235"/>
      <c r="T10" s="236"/>
      <c r="U10" s="1"/>
      <c r="V10" s="134" t="s">
        <v>137</v>
      </c>
      <c r="W10" s="13" t="s">
        <v>43</v>
      </c>
    </row>
    <row r="11" spans="1:23" ht="30" customHeight="1" x14ac:dyDescent="0.25">
      <c r="A11" s="130" t="s">
        <v>1</v>
      </c>
      <c r="B11" s="129" t="s">
        <v>3</v>
      </c>
      <c r="C11" s="129" t="s">
        <v>0</v>
      </c>
      <c r="D11" s="129" t="s">
        <v>19</v>
      </c>
      <c r="E11" s="129" t="s">
        <v>136</v>
      </c>
      <c r="F11" s="240" t="s">
        <v>5</v>
      </c>
      <c r="G11" s="241"/>
      <c r="H11" s="241"/>
      <c r="I11" s="241"/>
      <c r="J11" s="241"/>
      <c r="K11" s="241"/>
      <c r="L11" s="241"/>
      <c r="M11" s="241"/>
      <c r="N11" s="241"/>
      <c r="O11" s="241"/>
      <c r="P11" s="241"/>
      <c r="Q11" s="241"/>
      <c r="R11" s="241"/>
      <c r="S11" s="241"/>
      <c r="T11" s="242"/>
      <c r="U11" s="1"/>
      <c r="V11" s="134" t="s">
        <v>140</v>
      </c>
      <c r="W11" s="13" t="s">
        <v>42</v>
      </c>
    </row>
    <row r="12" spans="1:23" ht="30" customHeight="1" x14ac:dyDescent="0.25">
      <c r="A12" s="162"/>
      <c r="B12" s="163"/>
      <c r="C12" s="163"/>
      <c r="D12" s="135">
        <f t="shared" ref="D12:D36" si="0">IF(((C12-B12)*24)&gt;8,8,((C12-B12)*24))</f>
        <v>0</v>
      </c>
      <c r="E12" s="167"/>
      <c r="F12" s="196"/>
      <c r="G12" s="197"/>
      <c r="H12" s="197"/>
      <c r="I12" s="197"/>
      <c r="J12" s="197"/>
      <c r="K12" s="197"/>
      <c r="L12" s="197"/>
      <c r="M12" s="197"/>
      <c r="N12" s="197"/>
      <c r="O12" s="197"/>
      <c r="P12" s="197"/>
      <c r="Q12" s="197"/>
      <c r="R12" s="197"/>
      <c r="S12" s="197"/>
      <c r="T12" s="198"/>
      <c r="U12" s="1"/>
      <c r="V12" s="134" t="s">
        <v>141</v>
      </c>
      <c r="W12" s="13" t="s">
        <v>35</v>
      </c>
    </row>
    <row r="13" spans="1:23" ht="30" customHeight="1" x14ac:dyDescent="0.25">
      <c r="A13" s="162"/>
      <c r="B13" s="163"/>
      <c r="C13" s="163"/>
      <c r="D13" s="135">
        <f t="shared" si="0"/>
        <v>0</v>
      </c>
      <c r="E13" s="167"/>
      <c r="F13" s="196"/>
      <c r="G13" s="197"/>
      <c r="H13" s="197"/>
      <c r="I13" s="197"/>
      <c r="J13" s="197"/>
      <c r="K13" s="197"/>
      <c r="L13" s="197"/>
      <c r="M13" s="197"/>
      <c r="N13" s="197"/>
      <c r="O13" s="197"/>
      <c r="P13" s="197"/>
      <c r="Q13" s="197"/>
      <c r="R13" s="197"/>
      <c r="S13" s="197"/>
      <c r="T13" s="198"/>
      <c r="U13" s="1"/>
      <c r="V13" s="134" t="s">
        <v>135</v>
      </c>
      <c r="W13" s="13" t="s">
        <v>39</v>
      </c>
    </row>
    <row r="14" spans="1:23" ht="30" customHeight="1" x14ac:dyDescent="0.25">
      <c r="A14" s="162"/>
      <c r="B14" s="163"/>
      <c r="C14" s="163"/>
      <c r="D14" s="135">
        <f t="shared" si="0"/>
        <v>0</v>
      </c>
      <c r="E14" s="167"/>
      <c r="F14" s="196"/>
      <c r="G14" s="197"/>
      <c r="H14" s="197"/>
      <c r="I14" s="197"/>
      <c r="J14" s="197"/>
      <c r="K14" s="197"/>
      <c r="L14" s="197"/>
      <c r="M14" s="197"/>
      <c r="N14" s="197"/>
      <c r="O14" s="197"/>
      <c r="P14" s="197"/>
      <c r="Q14" s="197"/>
      <c r="R14" s="197"/>
      <c r="S14" s="197"/>
      <c r="T14" s="198"/>
      <c r="U14" s="1"/>
      <c r="V14" s="134" t="s">
        <v>143</v>
      </c>
      <c r="W14" s="3" t="s">
        <v>38</v>
      </c>
    </row>
    <row r="15" spans="1:23" ht="30" customHeight="1" x14ac:dyDescent="0.25">
      <c r="A15" s="162"/>
      <c r="B15" s="163"/>
      <c r="C15" s="163"/>
      <c r="D15" s="135">
        <f t="shared" si="0"/>
        <v>0</v>
      </c>
      <c r="E15" s="167"/>
      <c r="F15" s="196"/>
      <c r="G15" s="197"/>
      <c r="H15" s="197"/>
      <c r="I15" s="197"/>
      <c r="J15" s="197"/>
      <c r="K15" s="197"/>
      <c r="L15" s="197"/>
      <c r="M15" s="197"/>
      <c r="N15" s="197"/>
      <c r="O15" s="197"/>
      <c r="P15" s="197"/>
      <c r="Q15" s="197"/>
      <c r="R15" s="197"/>
      <c r="S15" s="197"/>
      <c r="T15" s="198"/>
      <c r="U15" s="1"/>
      <c r="W15" s="3" t="s">
        <v>40</v>
      </c>
    </row>
    <row r="16" spans="1:23" ht="30" customHeight="1" x14ac:dyDescent="0.25">
      <c r="A16" s="162"/>
      <c r="B16" s="163"/>
      <c r="C16" s="163"/>
      <c r="D16" s="135">
        <f t="shared" si="0"/>
        <v>0</v>
      </c>
      <c r="E16" s="167"/>
      <c r="F16" s="196"/>
      <c r="G16" s="197"/>
      <c r="H16" s="197"/>
      <c r="I16" s="197"/>
      <c r="J16" s="197"/>
      <c r="K16" s="197"/>
      <c r="L16" s="197"/>
      <c r="M16" s="197"/>
      <c r="N16" s="197"/>
      <c r="O16" s="197"/>
      <c r="P16" s="197"/>
      <c r="Q16" s="197"/>
      <c r="R16" s="197"/>
      <c r="S16" s="197"/>
      <c r="T16" s="198"/>
      <c r="U16" s="1"/>
    </row>
    <row r="17" spans="1:23" ht="30" customHeight="1" x14ac:dyDescent="0.25">
      <c r="A17" s="162"/>
      <c r="B17" s="163"/>
      <c r="C17" s="163"/>
      <c r="D17" s="135">
        <f t="shared" si="0"/>
        <v>0</v>
      </c>
      <c r="E17" s="167"/>
      <c r="F17" s="196"/>
      <c r="G17" s="197"/>
      <c r="H17" s="197"/>
      <c r="I17" s="197"/>
      <c r="J17" s="197"/>
      <c r="K17" s="197"/>
      <c r="L17" s="197"/>
      <c r="M17" s="197"/>
      <c r="N17" s="197"/>
      <c r="O17" s="197"/>
      <c r="P17" s="197"/>
      <c r="Q17" s="197"/>
      <c r="R17" s="197"/>
      <c r="S17" s="197"/>
      <c r="T17" s="198"/>
      <c r="U17" s="1"/>
      <c r="W17" s="3"/>
    </row>
    <row r="18" spans="1:23" ht="30" customHeight="1" x14ac:dyDescent="0.25">
      <c r="A18" s="162"/>
      <c r="B18" s="163"/>
      <c r="C18" s="163"/>
      <c r="D18" s="135">
        <f t="shared" si="0"/>
        <v>0</v>
      </c>
      <c r="E18" s="167"/>
      <c r="F18" s="196"/>
      <c r="G18" s="197"/>
      <c r="H18" s="197"/>
      <c r="I18" s="197"/>
      <c r="J18" s="197"/>
      <c r="K18" s="197"/>
      <c r="L18" s="197"/>
      <c r="M18" s="197"/>
      <c r="N18" s="197"/>
      <c r="O18" s="197"/>
      <c r="P18" s="197"/>
      <c r="Q18" s="197"/>
      <c r="R18" s="197"/>
      <c r="S18" s="197"/>
      <c r="T18" s="198"/>
      <c r="U18" s="1"/>
    </row>
    <row r="19" spans="1:23" ht="30" customHeight="1" x14ac:dyDescent="0.25">
      <c r="A19" s="162"/>
      <c r="B19" s="163"/>
      <c r="C19" s="163"/>
      <c r="D19" s="135">
        <f t="shared" si="0"/>
        <v>0</v>
      </c>
      <c r="E19" s="167"/>
      <c r="F19" s="196"/>
      <c r="G19" s="197"/>
      <c r="H19" s="197"/>
      <c r="I19" s="197"/>
      <c r="J19" s="197"/>
      <c r="K19" s="197"/>
      <c r="L19" s="197"/>
      <c r="M19" s="197"/>
      <c r="N19" s="197"/>
      <c r="O19" s="197"/>
      <c r="P19" s="197"/>
      <c r="Q19" s="197"/>
      <c r="R19" s="197"/>
      <c r="S19" s="197"/>
      <c r="T19" s="198"/>
      <c r="U19" s="1"/>
    </row>
    <row r="20" spans="1:23" ht="30" customHeight="1" x14ac:dyDescent="0.25">
      <c r="A20" s="162"/>
      <c r="B20" s="163"/>
      <c r="C20" s="163"/>
      <c r="D20" s="135">
        <f t="shared" si="0"/>
        <v>0</v>
      </c>
      <c r="E20" s="167"/>
      <c r="F20" s="196"/>
      <c r="G20" s="197"/>
      <c r="H20" s="197"/>
      <c r="I20" s="197"/>
      <c r="J20" s="197"/>
      <c r="K20" s="197"/>
      <c r="L20" s="197"/>
      <c r="M20" s="197"/>
      <c r="N20" s="197"/>
      <c r="O20" s="197"/>
      <c r="P20" s="197"/>
      <c r="Q20" s="197"/>
      <c r="R20" s="197"/>
      <c r="S20" s="197"/>
      <c r="T20" s="198"/>
      <c r="U20" s="1"/>
    </row>
    <row r="21" spans="1:23" ht="30" customHeight="1" x14ac:dyDescent="0.25">
      <c r="A21" s="162"/>
      <c r="B21" s="163"/>
      <c r="C21" s="163"/>
      <c r="D21" s="135">
        <f t="shared" si="0"/>
        <v>0</v>
      </c>
      <c r="E21" s="167"/>
      <c r="F21" s="196"/>
      <c r="G21" s="197"/>
      <c r="H21" s="197"/>
      <c r="I21" s="197"/>
      <c r="J21" s="197"/>
      <c r="K21" s="197"/>
      <c r="L21" s="197"/>
      <c r="M21" s="197"/>
      <c r="N21" s="197"/>
      <c r="O21" s="197"/>
      <c r="P21" s="197"/>
      <c r="Q21" s="197"/>
      <c r="R21" s="197"/>
      <c r="S21" s="197"/>
      <c r="T21" s="198"/>
      <c r="U21" s="1"/>
    </row>
    <row r="22" spans="1:23" ht="30" customHeight="1" x14ac:dyDescent="0.25">
      <c r="A22" s="162"/>
      <c r="B22" s="163"/>
      <c r="C22" s="163"/>
      <c r="D22" s="135">
        <f t="shared" si="0"/>
        <v>0</v>
      </c>
      <c r="E22" s="167"/>
      <c r="F22" s="196"/>
      <c r="G22" s="197"/>
      <c r="H22" s="197"/>
      <c r="I22" s="197"/>
      <c r="J22" s="197"/>
      <c r="K22" s="197"/>
      <c r="L22" s="197"/>
      <c r="M22" s="197"/>
      <c r="N22" s="197"/>
      <c r="O22" s="197"/>
      <c r="P22" s="197"/>
      <c r="Q22" s="197"/>
      <c r="R22" s="197"/>
      <c r="S22" s="197"/>
      <c r="T22" s="198"/>
      <c r="U22" s="1"/>
    </row>
    <row r="23" spans="1:23" ht="30" customHeight="1" x14ac:dyDescent="0.25">
      <c r="A23" s="164"/>
      <c r="B23" s="163"/>
      <c r="C23" s="163"/>
      <c r="D23" s="135">
        <f t="shared" si="0"/>
        <v>0</v>
      </c>
      <c r="E23" s="167"/>
      <c r="F23" s="196"/>
      <c r="G23" s="197"/>
      <c r="H23" s="197"/>
      <c r="I23" s="197"/>
      <c r="J23" s="197"/>
      <c r="K23" s="197"/>
      <c r="L23" s="197"/>
      <c r="M23" s="197"/>
      <c r="N23" s="197"/>
      <c r="O23" s="197"/>
      <c r="P23" s="197"/>
      <c r="Q23" s="197"/>
      <c r="R23" s="197"/>
      <c r="S23" s="197"/>
      <c r="T23" s="198"/>
      <c r="U23" s="1"/>
    </row>
    <row r="24" spans="1:23" ht="30" customHeight="1" x14ac:dyDescent="0.25">
      <c r="A24" s="164"/>
      <c r="B24" s="163"/>
      <c r="C24" s="163"/>
      <c r="D24" s="135">
        <f t="shared" si="0"/>
        <v>0</v>
      </c>
      <c r="E24" s="167"/>
      <c r="F24" s="196"/>
      <c r="G24" s="197"/>
      <c r="H24" s="197"/>
      <c r="I24" s="197"/>
      <c r="J24" s="197"/>
      <c r="K24" s="197"/>
      <c r="L24" s="197"/>
      <c r="M24" s="197"/>
      <c r="N24" s="197"/>
      <c r="O24" s="197"/>
      <c r="P24" s="197"/>
      <c r="Q24" s="197"/>
      <c r="R24" s="197"/>
      <c r="S24" s="197"/>
      <c r="T24" s="198"/>
      <c r="U24" s="1"/>
    </row>
    <row r="25" spans="1:23" ht="30" customHeight="1" x14ac:dyDescent="0.25">
      <c r="A25" s="164"/>
      <c r="B25" s="163"/>
      <c r="C25" s="163"/>
      <c r="D25" s="135">
        <f t="shared" si="0"/>
        <v>0</v>
      </c>
      <c r="E25" s="167"/>
      <c r="F25" s="196"/>
      <c r="G25" s="197"/>
      <c r="H25" s="197"/>
      <c r="I25" s="197"/>
      <c r="J25" s="197"/>
      <c r="K25" s="197"/>
      <c r="L25" s="197"/>
      <c r="M25" s="197"/>
      <c r="N25" s="197"/>
      <c r="O25" s="197"/>
      <c r="P25" s="197"/>
      <c r="Q25" s="197"/>
      <c r="R25" s="197"/>
      <c r="S25" s="197"/>
      <c r="T25" s="198"/>
      <c r="U25" s="1"/>
    </row>
    <row r="26" spans="1:23" ht="30" customHeight="1" x14ac:dyDescent="0.25">
      <c r="A26" s="164"/>
      <c r="B26" s="163"/>
      <c r="C26" s="163"/>
      <c r="D26" s="135">
        <f t="shared" si="0"/>
        <v>0</v>
      </c>
      <c r="E26" s="167"/>
      <c r="F26" s="196"/>
      <c r="G26" s="197"/>
      <c r="H26" s="197"/>
      <c r="I26" s="197"/>
      <c r="J26" s="197"/>
      <c r="K26" s="197"/>
      <c r="L26" s="197"/>
      <c r="M26" s="197"/>
      <c r="N26" s="197"/>
      <c r="O26" s="197"/>
      <c r="P26" s="197"/>
      <c r="Q26" s="197"/>
      <c r="R26" s="197"/>
      <c r="S26" s="197"/>
      <c r="T26" s="198"/>
      <c r="U26" s="1"/>
    </row>
    <row r="27" spans="1:23" ht="30" customHeight="1" x14ac:dyDescent="0.25">
      <c r="A27" s="164"/>
      <c r="B27" s="163"/>
      <c r="C27" s="163"/>
      <c r="D27" s="135">
        <f t="shared" si="0"/>
        <v>0</v>
      </c>
      <c r="E27" s="167"/>
      <c r="F27" s="196"/>
      <c r="G27" s="197"/>
      <c r="H27" s="197"/>
      <c r="I27" s="197"/>
      <c r="J27" s="197"/>
      <c r="K27" s="197"/>
      <c r="L27" s="197"/>
      <c r="M27" s="197"/>
      <c r="N27" s="197"/>
      <c r="O27" s="197"/>
      <c r="P27" s="197"/>
      <c r="Q27" s="197"/>
      <c r="R27" s="197"/>
      <c r="S27" s="197"/>
      <c r="T27" s="198"/>
      <c r="U27" s="1"/>
    </row>
    <row r="28" spans="1:23" ht="30" customHeight="1" x14ac:dyDescent="0.25">
      <c r="A28" s="164"/>
      <c r="B28" s="163"/>
      <c r="C28" s="163"/>
      <c r="D28" s="135">
        <f t="shared" si="0"/>
        <v>0</v>
      </c>
      <c r="E28" s="167"/>
      <c r="F28" s="196"/>
      <c r="G28" s="197"/>
      <c r="H28" s="197"/>
      <c r="I28" s="197"/>
      <c r="J28" s="197"/>
      <c r="K28" s="197"/>
      <c r="L28" s="197"/>
      <c r="M28" s="197"/>
      <c r="N28" s="197"/>
      <c r="O28" s="197"/>
      <c r="P28" s="197"/>
      <c r="Q28" s="197"/>
      <c r="R28" s="197"/>
      <c r="S28" s="197"/>
      <c r="T28" s="198"/>
      <c r="U28" s="1"/>
    </row>
    <row r="29" spans="1:23" ht="30" customHeight="1" x14ac:dyDescent="0.25">
      <c r="A29" s="164"/>
      <c r="B29" s="163"/>
      <c r="C29" s="163"/>
      <c r="D29" s="135">
        <f t="shared" si="0"/>
        <v>0</v>
      </c>
      <c r="E29" s="167"/>
      <c r="F29" s="196"/>
      <c r="G29" s="197"/>
      <c r="H29" s="197"/>
      <c r="I29" s="197"/>
      <c r="J29" s="197"/>
      <c r="K29" s="197"/>
      <c r="L29" s="197"/>
      <c r="M29" s="197"/>
      <c r="N29" s="197"/>
      <c r="O29" s="197"/>
      <c r="P29" s="197"/>
      <c r="Q29" s="197"/>
      <c r="R29" s="197"/>
      <c r="S29" s="197"/>
      <c r="T29" s="198"/>
      <c r="U29" s="1"/>
    </row>
    <row r="30" spans="1:23" ht="30" customHeight="1" x14ac:dyDescent="0.25">
      <c r="A30" s="164"/>
      <c r="B30" s="163"/>
      <c r="C30" s="163"/>
      <c r="D30" s="135">
        <f t="shared" si="0"/>
        <v>0</v>
      </c>
      <c r="E30" s="167"/>
      <c r="F30" s="196"/>
      <c r="G30" s="197"/>
      <c r="H30" s="197"/>
      <c r="I30" s="197"/>
      <c r="J30" s="197"/>
      <c r="K30" s="197"/>
      <c r="L30" s="197"/>
      <c r="M30" s="197"/>
      <c r="N30" s="197"/>
      <c r="O30" s="197"/>
      <c r="P30" s="197"/>
      <c r="Q30" s="197"/>
      <c r="R30" s="197"/>
      <c r="S30" s="197"/>
      <c r="T30" s="198"/>
      <c r="U30" s="1"/>
    </row>
    <row r="31" spans="1:23" ht="30" customHeight="1" x14ac:dyDescent="0.25">
      <c r="A31" s="164"/>
      <c r="B31" s="163"/>
      <c r="C31" s="163"/>
      <c r="D31" s="135">
        <f t="shared" si="0"/>
        <v>0</v>
      </c>
      <c r="E31" s="167"/>
      <c r="F31" s="196"/>
      <c r="G31" s="197"/>
      <c r="H31" s="197"/>
      <c r="I31" s="197"/>
      <c r="J31" s="197"/>
      <c r="K31" s="197"/>
      <c r="L31" s="197"/>
      <c r="M31" s="197"/>
      <c r="N31" s="197"/>
      <c r="O31" s="197"/>
      <c r="P31" s="197"/>
      <c r="Q31" s="197"/>
      <c r="R31" s="197"/>
      <c r="S31" s="197"/>
      <c r="T31" s="198"/>
      <c r="U31" s="1"/>
    </row>
    <row r="32" spans="1:23" ht="30" customHeight="1" x14ac:dyDescent="0.25">
      <c r="A32" s="164"/>
      <c r="B32" s="163"/>
      <c r="C32" s="163"/>
      <c r="D32" s="135">
        <f t="shared" si="0"/>
        <v>0</v>
      </c>
      <c r="E32" s="167"/>
      <c r="F32" s="196"/>
      <c r="G32" s="197"/>
      <c r="H32" s="197"/>
      <c r="I32" s="197"/>
      <c r="J32" s="197"/>
      <c r="K32" s="197"/>
      <c r="L32" s="197"/>
      <c r="M32" s="197"/>
      <c r="N32" s="197"/>
      <c r="O32" s="197"/>
      <c r="P32" s="197"/>
      <c r="Q32" s="197"/>
      <c r="R32" s="197"/>
      <c r="S32" s="197"/>
      <c r="T32" s="198"/>
      <c r="U32" s="1"/>
    </row>
    <row r="33" spans="1:21" ht="30" customHeight="1" x14ac:dyDescent="0.25">
      <c r="A33" s="164"/>
      <c r="B33" s="163"/>
      <c r="C33" s="163"/>
      <c r="D33" s="135">
        <f t="shared" si="0"/>
        <v>0</v>
      </c>
      <c r="E33" s="167"/>
      <c r="F33" s="196"/>
      <c r="G33" s="197"/>
      <c r="H33" s="197"/>
      <c r="I33" s="197"/>
      <c r="J33" s="197"/>
      <c r="K33" s="197"/>
      <c r="L33" s="197"/>
      <c r="M33" s="197"/>
      <c r="N33" s="197"/>
      <c r="O33" s="197"/>
      <c r="P33" s="197"/>
      <c r="Q33" s="197"/>
      <c r="R33" s="197"/>
      <c r="S33" s="197"/>
      <c r="T33" s="198"/>
      <c r="U33" s="1"/>
    </row>
    <row r="34" spans="1:21" ht="30" customHeight="1" x14ac:dyDescent="0.25">
      <c r="A34" s="164"/>
      <c r="B34" s="163"/>
      <c r="C34" s="163"/>
      <c r="D34" s="135">
        <f t="shared" si="0"/>
        <v>0</v>
      </c>
      <c r="E34" s="167"/>
      <c r="F34" s="196"/>
      <c r="G34" s="197"/>
      <c r="H34" s="197"/>
      <c r="I34" s="197"/>
      <c r="J34" s="197"/>
      <c r="K34" s="197"/>
      <c r="L34" s="197"/>
      <c r="M34" s="197"/>
      <c r="N34" s="197"/>
      <c r="O34" s="197"/>
      <c r="P34" s="197"/>
      <c r="Q34" s="197"/>
      <c r="R34" s="197"/>
      <c r="S34" s="197"/>
      <c r="T34" s="198"/>
      <c r="U34" s="1"/>
    </row>
    <row r="35" spans="1:21" ht="30" customHeight="1" x14ac:dyDescent="0.25">
      <c r="A35" s="164"/>
      <c r="B35" s="163"/>
      <c r="C35" s="163"/>
      <c r="D35" s="135">
        <f t="shared" si="0"/>
        <v>0</v>
      </c>
      <c r="E35" s="167"/>
      <c r="F35" s="196"/>
      <c r="G35" s="197"/>
      <c r="H35" s="197"/>
      <c r="I35" s="197"/>
      <c r="J35" s="197"/>
      <c r="K35" s="197"/>
      <c r="L35" s="197"/>
      <c r="M35" s="197"/>
      <c r="N35" s="197"/>
      <c r="O35" s="197"/>
      <c r="P35" s="197"/>
      <c r="Q35" s="197"/>
      <c r="R35" s="197"/>
      <c r="S35" s="197"/>
      <c r="T35" s="198"/>
      <c r="U35" s="1"/>
    </row>
    <row r="36" spans="1:21" ht="30" customHeight="1" thickBot="1" x14ac:dyDescent="0.3">
      <c r="A36" s="165"/>
      <c r="B36" s="166"/>
      <c r="C36" s="166"/>
      <c r="D36" s="135">
        <f t="shared" si="0"/>
        <v>0</v>
      </c>
      <c r="E36" s="168"/>
      <c r="F36" s="200"/>
      <c r="G36" s="201"/>
      <c r="H36" s="201"/>
      <c r="I36" s="201"/>
      <c r="J36" s="201"/>
      <c r="K36" s="201"/>
      <c r="L36" s="201"/>
      <c r="M36" s="201"/>
      <c r="N36" s="201"/>
      <c r="O36" s="201"/>
      <c r="P36" s="201"/>
      <c r="Q36" s="201"/>
      <c r="R36" s="201"/>
      <c r="S36" s="201"/>
      <c r="T36" s="202"/>
      <c r="U36" s="1"/>
    </row>
    <row r="37" spans="1:21" ht="30" customHeight="1" thickBot="1" x14ac:dyDescent="0.3">
      <c r="A37" s="203" t="str">
        <f>IF(OR($P$4="Kings", $P$4="Queens", $P$4="Richmond"), "TOTAL HOURS before 2/2/2022", "TOTAL HOURS before 4/1/2023")</f>
        <v>TOTAL HOURS before 4/1/2023</v>
      </c>
      <c r="B37" s="203"/>
      <c r="C37" s="204"/>
      <c r="D37" s="136">
        <f>SUMIF($A12:$A36, IF(OR($P$4="Kings", $P$4="Queens", $P$4="Richmond"), "&lt;2/22/2022", "&lt;4/1/2023"), D12:D36)</f>
        <v>0</v>
      </c>
      <c r="E37" s="83"/>
      <c r="F37" s="83"/>
      <c r="G37" s="82"/>
      <c r="H37" s="82"/>
      <c r="I37" s="83"/>
      <c r="J37" s="83"/>
      <c r="K37" s="82"/>
      <c r="L37" s="82"/>
      <c r="M37" s="83"/>
      <c r="N37" s="83"/>
      <c r="O37" s="82"/>
    </row>
    <row r="38" spans="1:21" ht="30" customHeight="1" thickBot="1" x14ac:dyDescent="0.3">
      <c r="A38" s="205" t="str">
        <f>IF(OR($P$4="Kings", $P$4="Queens", $P$4="Richmond"), "TOTAL HOURS starting 2/2/2022", "TOTAL HOURS starting 4/1/2023")</f>
        <v>TOTAL HOURS starting 4/1/2023</v>
      </c>
      <c r="B38" s="205"/>
      <c r="C38" s="206"/>
      <c r="D38" s="136">
        <f>SUMIF($A12:$A36, IF(OR($P$4="Kings", $P$4="Queens", $P$4="Richmond"), "&gt;2/2/2022", "&gt;4/1/2023"), D12:D36)</f>
        <v>0</v>
      </c>
      <c r="E38" s="107"/>
      <c r="F38" s="108"/>
      <c r="G38" s="82"/>
      <c r="H38" s="82"/>
      <c r="I38" s="107"/>
      <c r="J38" s="108"/>
      <c r="K38" s="82"/>
      <c r="L38" s="82"/>
      <c r="M38" s="109"/>
      <c r="N38" s="108"/>
      <c r="O38" s="82"/>
    </row>
    <row r="39" spans="1:21" ht="30" customHeight="1" thickBot="1" x14ac:dyDescent="0.3">
      <c r="A39" s="68"/>
      <c r="B39" s="67"/>
      <c r="C39" s="66"/>
      <c r="D39" s="147"/>
      <c r="E39" s="107"/>
      <c r="F39" s="108"/>
      <c r="G39" s="82"/>
      <c r="H39" s="82"/>
      <c r="I39" s="107"/>
      <c r="J39" s="108"/>
      <c r="K39" s="82"/>
      <c r="L39" s="82"/>
      <c r="M39" s="109"/>
      <c r="N39" s="108"/>
      <c r="O39" s="82"/>
    </row>
    <row r="40" spans="1:21" ht="30" customHeight="1" x14ac:dyDescent="0.25">
      <c r="A40" s="164"/>
      <c r="B40" s="163"/>
      <c r="C40" s="163"/>
      <c r="D40" s="137">
        <f t="shared" ref="D40:D64" si="1">IF(((C40-B40)*24)&gt;8,8,((C40-B40)*24))</f>
        <v>0</v>
      </c>
      <c r="E40" s="167"/>
      <c r="F40" s="196"/>
      <c r="G40" s="197"/>
      <c r="H40" s="197"/>
      <c r="I40" s="197"/>
      <c r="J40" s="197"/>
      <c r="K40" s="197"/>
      <c r="L40" s="197"/>
      <c r="M40" s="197"/>
      <c r="N40" s="197"/>
      <c r="O40" s="197"/>
      <c r="P40" s="197"/>
      <c r="Q40" s="197"/>
      <c r="R40" s="197"/>
      <c r="S40" s="197"/>
      <c r="T40" s="198"/>
      <c r="U40" s="1"/>
    </row>
    <row r="41" spans="1:21" ht="30" customHeight="1" x14ac:dyDescent="0.25">
      <c r="A41" s="164"/>
      <c r="B41" s="163"/>
      <c r="C41" s="163"/>
      <c r="D41" s="135">
        <f t="shared" si="1"/>
        <v>0</v>
      </c>
      <c r="E41" s="167"/>
      <c r="F41" s="196"/>
      <c r="G41" s="197"/>
      <c r="H41" s="197"/>
      <c r="I41" s="197"/>
      <c r="J41" s="197"/>
      <c r="K41" s="197"/>
      <c r="L41" s="197"/>
      <c r="M41" s="197"/>
      <c r="N41" s="197"/>
      <c r="O41" s="197"/>
      <c r="P41" s="197"/>
      <c r="Q41" s="197"/>
      <c r="R41" s="197"/>
      <c r="S41" s="197"/>
      <c r="T41" s="198"/>
      <c r="U41" s="1"/>
    </row>
    <row r="42" spans="1:21" ht="30" customHeight="1" x14ac:dyDescent="0.25">
      <c r="A42" s="164"/>
      <c r="B42" s="163"/>
      <c r="C42" s="163"/>
      <c r="D42" s="135">
        <f t="shared" si="1"/>
        <v>0</v>
      </c>
      <c r="E42" s="167"/>
      <c r="F42" s="196"/>
      <c r="G42" s="197"/>
      <c r="H42" s="197"/>
      <c r="I42" s="197"/>
      <c r="J42" s="197"/>
      <c r="K42" s="197"/>
      <c r="L42" s="197"/>
      <c r="M42" s="197"/>
      <c r="N42" s="197"/>
      <c r="O42" s="197"/>
      <c r="P42" s="197"/>
      <c r="Q42" s="197"/>
      <c r="R42" s="197"/>
      <c r="S42" s="197"/>
      <c r="T42" s="198"/>
      <c r="U42" s="1"/>
    </row>
    <row r="43" spans="1:21" ht="30" customHeight="1" x14ac:dyDescent="0.25">
      <c r="A43" s="164"/>
      <c r="B43" s="163"/>
      <c r="C43" s="163"/>
      <c r="D43" s="135">
        <f t="shared" si="1"/>
        <v>0</v>
      </c>
      <c r="E43" s="167"/>
      <c r="F43" s="196"/>
      <c r="G43" s="197"/>
      <c r="H43" s="197"/>
      <c r="I43" s="197"/>
      <c r="J43" s="197"/>
      <c r="K43" s="197"/>
      <c r="L43" s="197"/>
      <c r="M43" s="197"/>
      <c r="N43" s="197"/>
      <c r="O43" s="197"/>
      <c r="P43" s="197"/>
      <c r="Q43" s="197"/>
      <c r="R43" s="197"/>
      <c r="S43" s="197"/>
      <c r="T43" s="198"/>
      <c r="U43" s="1"/>
    </row>
    <row r="44" spans="1:21" ht="30" customHeight="1" x14ac:dyDescent="0.25">
      <c r="A44" s="164"/>
      <c r="B44" s="163"/>
      <c r="C44" s="163"/>
      <c r="D44" s="135">
        <f t="shared" si="1"/>
        <v>0</v>
      </c>
      <c r="E44" s="167"/>
      <c r="F44" s="196"/>
      <c r="G44" s="197"/>
      <c r="H44" s="197"/>
      <c r="I44" s="197"/>
      <c r="J44" s="197"/>
      <c r="K44" s="197"/>
      <c r="L44" s="197"/>
      <c r="M44" s="197"/>
      <c r="N44" s="197"/>
      <c r="O44" s="197"/>
      <c r="P44" s="197"/>
      <c r="Q44" s="197"/>
      <c r="R44" s="197"/>
      <c r="S44" s="197"/>
      <c r="T44" s="198"/>
      <c r="U44" s="1"/>
    </row>
    <row r="45" spans="1:21" ht="30" customHeight="1" x14ac:dyDescent="0.25">
      <c r="A45" s="164"/>
      <c r="B45" s="163"/>
      <c r="C45" s="163"/>
      <c r="D45" s="135">
        <f t="shared" si="1"/>
        <v>0</v>
      </c>
      <c r="E45" s="167"/>
      <c r="F45" s="196"/>
      <c r="G45" s="197"/>
      <c r="H45" s="197"/>
      <c r="I45" s="197"/>
      <c r="J45" s="197"/>
      <c r="K45" s="197"/>
      <c r="L45" s="197"/>
      <c r="M45" s="197"/>
      <c r="N45" s="197"/>
      <c r="O45" s="197"/>
      <c r="P45" s="197"/>
      <c r="Q45" s="197"/>
      <c r="R45" s="197"/>
      <c r="S45" s="197"/>
      <c r="T45" s="198"/>
      <c r="U45" s="1"/>
    </row>
    <row r="46" spans="1:21" ht="30" customHeight="1" x14ac:dyDescent="0.25">
      <c r="A46" s="164"/>
      <c r="B46" s="163"/>
      <c r="C46" s="163"/>
      <c r="D46" s="135">
        <f t="shared" si="1"/>
        <v>0</v>
      </c>
      <c r="E46" s="167"/>
      <c r="F46" s="196"/>
      <c r="G46" s="197"/>
      <c r="H46" s="197"/>
      <c r="I46" s="197"/>
      <c r="J46" s="197"/>
      <c r="K46" s="197"/>
      <c r="L46" s="197"/>
      <c r="M46" s="197"/>
      <c r="N46" s="197"/>
      <c r="O46" s="197"/>
      <c r="P46" s="197"/>
      <c r="Q46" s="197"/>
      <c r="R46" s="197"/>
      <c r="S46" s="197"/>
      <c r="T46" s="198"/>
      <c r="U46" s="1"/>
    </row>
    <row r="47" spans="1:21" ht="30" customHeight="1" x14ac:dyDescent="0.25">
      <c r="A47" s="164"/>
      <c r="B47" s="163"/>
      <c r="C47" s="163"/>
      <c r="D47" s="135">
        <f t="shared" si="1"/>
        <v>0</v>
      </c>
      <c r="E47" s="167"/>
      <c r="F47" s="196"/>
      <c r="G47" s="197"/>
      <c r="H47" s="197"/>
      <c r="I47" s="197"/>
      <c r="J47" s="197"/>
      <c r="K47" s="197"/>
      <c r="L47" s="197"/>
      <c r="M47" s="197"/>
      <c r="N47" s="197"/>
      <c r="O47" s="197"/>
      <c r="P47" s="197"/>
      <c r="Q47" s="197"/>
      <c r="R47" s="197"/>
      <c r="S47" s="197"/>
      <c r="T47" s="198"/>
      <c r="U47" s="1"/>
    </row>
    <row r="48" spans="1:21" ht="30" customHeight="1" x14ac:dyDescent="0.25">
      <c r="A48" s="164"/>
      <c r="B48" s="163"/>
      <c r="C48" s="163"/>
      <c r="D48" s="135">
        <f t="shared" si="1"/>
        <v>0</v>
      </c>
      <c r="E48" s="167"/>
      <c r="F48" s="196"/>
      <c r="G48" s="197"/>
      <c r="H48" s="197"/>
      <c r="I48" s="197"/>
      <c r="J48" s="197"/>
      <c r="K48" s="197"/>
      <c r="L48" s="197"/>
      <c r="M48" s="197"/>
      <c r="N48" s="197"/>
      <c r="O48" s="197"/>
      <c r="P48" s="197"/>
      <c r="Q48" s="197"/>
      <c r="R48" s="197"/>
      <c r="S48" s="197"/>
      <c r="T48" s="198"/>
      <c r="U48" s="1"/>
    </row>
    <row r="49" spans="1:21" ht="30" customHeight="1" x14ac:dyDescent="0.25">
      <c r="A49" s="164"/>
      <c r="B49" s="163"/>
      <c r="C49" s="163"/>
      <c r="D49" s="135">
        <f t="shared" si="1"/>
        <v>0</v>
      </c>
      <c r="E49" s="167"/>
      <c r="F49" s="196"/>
      <c r="G49" s="197"/>
      <c r="H49" s="197"/>
      <c r="I49" s="197"/>
      <c r="J49" s="197"/>
      <c r="K49" s="197"/>
      <c r="L49" s="197"/>
      <c r="M49" s="197"/>
      <c r="N49" s="197"/>
      <c r="O49" s="197"/>
      <c r="P49" s="197"/>
      <c r="Q49" s="197"/>
      <c r="R49" s="197"/>
      <c r="S49" s="197"/>
      <c r="T49" s="198"/>
      <c r="U49" s="1"/>
    </row>
    <row r="50" spans="1:21" ht="30" customHeight="1" x14ac:dyDescent="0.25">
      <c r="A50" s="164"/>
      <c r="B50" s="163"/>
      <c r="C50" s="163"/>
      <c r="D50" s="135">
        <f t="shared" si="1"/>
        <v>0</v>
      </c>
      <c r="E50" s="167"/>
      <c r="F50" s="196"/>
      <c r="G50" s="197"/>
      <c r="H50" s="197"/>
      <c r="I50" s="197"/>
      <c r="J50" s="197"/>
      <c r="K50" s="197"/>
      <c r="L50" s="197"/>
      <c r="M50" s="197"/>
      <c r="N50" s="197"/>
      <c r="O50" s="197"/>
      <c r="P50" s="197"/>
      <c r="Q50" s="197"/>
      <c r="R50" s="197"/>
      <c r="S50" s="197"/>
      <c r="T50" s="198"/>
      <c r="U50" s="1"/>
    </row>
    <row r="51" spans="1:21" ht="30" customHeight="1" x14ac:dyDescent="0.25">
      <c r="A51" s="164"/>
      <c r="B51" s="163"/>
      <c r="C51" s="163"/>
      <c r="D51" s="135">
        <f t="shared" si="1"/>
        <v>0</v>
      </c>
      <c r="E51" s="167"/>
      <c r="F51" s="196"/>
      <c r="G51" s="197"/>
      <c r="H51" s="197"/>
      <c r="I51" s="197"/>
      <c r="J51" s="197"/>
      <c r="K51" s="197"/>
      <c r="L51" s="197"/>
      <c r="M51" s="197"/>
      <c r="N51" s="197"/>
      <c r="O51" s="197"/>
      <c r="P51" s="197"/>
      <c r="Q51" s="197"/>
      <c r="R51" s="197"/>
      <c r="S51" s="197"/>
      <c r="T51" s="198"/>
      <c r="U51" s="1"/>
    </row>
    <row r="52" spans="1:21" ht="30" customHeight="1" x14ac:dyDescent="0.25">
      <c r="A52" s="164"/>
      <c r="B52" s="163"/>
      <c r="C52" s="163"/>
      <c r="D52" s="135">
        <f t="shared" si="1"/>
        <v>0</v>
      </c>
      <c r="E52" s="167"/>
      <c r="F52" s="196"/>
      <c r="G52" s="197"/>
      <c r="H52" s="197"/>
      <c r="I52" s="197"/>
      <c r="J52" s="197"/>
      <c r="K52" s="197"/>
      <c r="L52" s="197"/>
      <c r="M52" s="197"/>
      <c r="N52" s="197"/>
      <c r="O52" s="197"/>
      <c r="P52" s="197"/>
      <c r="Q52" s="197"/>
      <c r="R52" s="197"/>
      <c r="S52" s="197"/>
      <c r="T52" s="198"/>
      <c r="U52" s="1"/>
    </row>
    <row r="53" spans="1:21" ht="30" customHeight="1" x14ac:dyDescent="0.25">
      <c r="A53" s="164"/>
      <c r="B53" s="163"/>
      <c r="C53" s="163"/>
      <c r="D53" s="135">
        <f t="shared" si="1"/>
        <v>0</v>
      </c>
      <c r="E53" s="167"/>
      <c r="F53" s="196"/>
      <c r="G53" s="197"/>
      <c r="H53" s="197"/>
      <c r="I53" s="197"/>
      <c r="J53" s="197"/>
      <c r="K53" s="197"/>
      <c r="L53" s="197"/>
      <c r="M53" s="197"/>
      <c r="N53" s="197"/>
      <c r="O53" s="197"/>
      <c r="P53" s="197"/>
      <c r="Q53" s="197"/>
      <c r="R53" s="197"/>
      <c r="S53" s="197"/>
      <c r="T53" s="198"/>
      <c r="U53" s="1"/>
    </row>
    <row r="54" spans="1:21" ht="30" customHeight="1" x14ac:dyDescent="0.25">
      <c r="A54" s="164"/>
      <c r="B54" s="163"/>
      <c r="C54" s="163"/>
      <c r="D54" s="135">
        <f t="shared" si="1"/>
        <v>0</v>
      </c>
      <c r="E54" s="167"/>
      <c r="F54" s="196"/>
      <c r="G54" s="197"/>
      <c r="H54" s="197"/>
      <c r="I54" s="197"/>
      <c r="J54" s="197"/>
      <c r="K54" s="197"/>
      <c r="L54" s="197"/>
      <c r="M54" s="197"/>
      <c r="N54" s="197"/>
      <c r="O54" s="197"/>
      <c r="P54" s="197"/>
      <c r="Q54" s="197"/>
      <c r="R54" s="197"/>
      <c r="S54" s="197"/>
      <c r="T54" s="198"/>
      <c r="U54" s="1"/>
    </row>
    <row r="55" spans="1:21" ht="30" customHeight="1" x14ac:dyDescent="0.25">
      <c r="A55" s="164"/>
      <c r="B55" s="163"/>
      <c r="C55" s="163"/>
      <c r="D55" s="135">
        <f t="shared" si="1"/>
        <v>0</v>
      </c>
      <c r="E55" s="167"/>
      <c r="F55" s="196"/>
      <c r="G55" s="197"/>
      <c r="H55" s="197"/>
      <c r="I55" s="197"/>
      <c r="J55" s="197"/>
      <c r="K55" s="197"/>
      <c r="L55" s="197"/>
      <c r="M55" s="197"/>
      <c r="N55" s="197"/>
      <c r="O55" s="197"/>
      <c r="P55" s="197"/>
      <c r="Q55" s="197"/>
      <c r="R55" s="197"/>
      <c r="S55" s="197"/>
      <c r="T55" s="198"/>
      <c r="U55" s="1"/>
    </row>
    <row r="56" spans="1:21" ht="30" customHeight="1" x14ac:dyDescent="0.25">
      <c r="A56" s="164"/>
      <c r="B56" s="163"/>
      <c r="C56" s="163"/>
      <c r="D56" s="135">
        <f t="shared" si="1"/>
        <v>0</v>
      </c>
      <c r="E56" s="167"/>
      <c r="F56" s="196"/>
      <c r="G56" s="197"/>
      <c r="H56" s="197"/>
      <c r="I56" s="197"/>
      <c r="J56" s="197"/>
      <c r="K56" s="197"/>
      <c r="L56" s="197"/>
      <c r="M56" s="197"/>
      <c r="N56" s="197"/>
      <c r="O56" s="197"/>
      <c r="P56" s="197"/>
      <c r="Q56" s="197"/>
      <c r="R56" s="197"/>
      <c r="S56" s="197"/>
      <c r="T56" s="198"/>
      <c r="U56" s="1"/>
    </row>
    <row r="57" spans="1:21" ht="30" customHeight="1" x14ac:dyDescent="0.25">
      <c r="A57" s="164"/>
      <c r="B57" s="163"/>
      <c r="C57" s="163"/>
      <c r="D57" s="135">
        <f t="shared" si="1"/>
        <v>0</v>
      </c>
      <c r="E57" s="167"/>
      <c r="F57" s="196"/>
      <c r="G57" s="197"/>
      <c r="H57" s="197"/>
      <c r="I57" s="197"/>
      <c r="J57" s="197"/>
      <c r="K57" s="197"/>
      <c r="L57" s="197"/>
      <c r="M57" s="197"/>
      <c r="N57" s="197"/>
      <c r="O57" s="197"/>
      <c r="P57" s="197"/>
      <c r="Q57" s="197"/>
      <c r="R57" s="197"/>
      <c r="S57" s="197"/>
      <c r="T57" s="198"/>
      <c r="U57" s="1"/>
    </row>
    <row r="58" spans="1:21" ht="30" customHeight="1" x14ac:dyDescent="0.25">
      <c r="A58" s="164"/>
      <c r="B58" s="163"/>
      <c r="C58" s="163"/>
      <c r="D58" s="135">
        <f t="shared" si="1"/>
        <v>0</v>
      </c>
      <c r="E58" s="167"/>
      <c r="F58" s="196"/>
      <c r="G58" s="197"/>
      <c r="H58" s="197"/>
      <c r="I58" s="197"/>
      <c r="J58" s="197"/>
      <c r="K58" s="197"/>
      <c r="L58" s="197"/>
      <c r="M58" s="197"/>
      <c r="N58" s="197"/>
      <c r="O58" s="197"/>
      <c r="P58" s="197"/>
      <c r="Q58" s="197"/>
      <c r="R58" s="197"/>
      <c r="S58" s="197"/>
      <c r="T58" s="198"/>
      <c r="U58" s="1"/>
    </row>
    <row r="59" spans="1:21" ht="30" customHeight="1" x14ac:dyDescent="0.25">
      <c r="A59" s="164"/>
      <c r="B59" s="163"/>
      <c r="C59" s="163"/>
      <c r="D59" s="135">
        <f t="shared" si="1"/>
        <v>0</v>
      </c>
      <c r="E59" s="167"/>
      <c r="F59" s="196"/>
      <c r="G59" s="197"/>
      <c r="H59" s="197"/>
      <c r="I59" s="197"/>
      <c r="J59" s="197"/>
      <c r="K59" s="197"/>
      <c r="L59" s="197"/>
      <c r="M59" s="197"/>
      <c r="N59" s="197"/>
      <c r="O59" s="197"/>
      <c r="P59" s="197"/>
      <c r="Q59" s="197"/>
      <c r="R59" s="197"/>
      <c r="S59" s="197"/>
      <c r="T59" s="198"/>
      <c r="U59" s="1"/>
    </row>
    <row r="60" spans="1:21" ht="30" customHeight="1" x14ac:dyDescent="0.25">
      <c r="A60" s="164"/>
      <c r="B60" s="163"/>
      <c r="C60" s="163"/>
      <c r="D60" s="135">
        <f t="shared" si="1"/>
        <v>0</v>
      </c>
      <c r="E60" s="167"/>
      <c r="F60" s="196"/>
      <c r="G60" s="197"/>
      <c r="H60" s="197"/>
      <c r="I60" s="197"/>
      <c r="J60" s="197"/>
      <c r="K60" s="197"/>
      <c r="L60" s="197"/>
      <c r="M60" s="197"/>
      <c r="N60" s="197"/>
      <c r="O60" s="197"/>
      <c r="P60" s="197"/>
      <c r="Q60" s="197"/>
      <c r="R60" s="197"/>
      <c r="S60" s="197"/>
      <c r="T60" s="198"/>
      <c r="U60" s="1"/>
    </row>
    <row r="61" spans="1:21" ht="30" customHeight="1" x14ac:dyDescent="0.25">
      <c r="A61" s="164"/>
      <c r="B61" s="163"/>
      <c r="C61" s="163"/>
      <c r="D61" s="135">
        <f t="shared" si="1"/>
        <v>0</v>
      </c>
      <c r="E61" s="167"/>
      <c r="F61" s="196"/>
      <c r="G61" s="197"/>
      <c r="H61" s="197"/>
      <c r="I61" s="197"/>
      <c r="J61" s="197"/>
      <c r="K61" s="197"/>
      <c r="L61" s="197"/>
      <c r="M61" s="197"/>
      <c r="N61" s="197"/>
      <c r="O61" s="197"/>
      <c r="P61" s="197"/>
      <c r="Q61" s="197"/>
      <c r="R61" s="197"/>
      <c r="S61" s="197"/>
      <c r="T61" s="198"/>
      <c r="U61" s="1"/>
    </row>
    <row r="62" spans="1:21" ht="30" customHeight="1" x14ac:dyDescent="0.25">
      <c r="A62" s="164"/>
      <c r="B62" s="163"/>
      <c r="C62" s="163"/>
      <c r="D62" s="135">
        <f t="shared" si="1"/>
        <v>0</v>
      </c>
      <c r="E62" s="167"/>
      <c r="F62" s="196"/>
      <c r="G62" s="197"/>
      <c r="H62" s="197"/>
      <c r="I62" s="197"/>
      <c r="J62" s="197"/>
      <c r="K62" s="197"/>
      <c r="L62" s="197"/>
      <c r="M62" s="197"/>
      <c r="N62" s="197"/>
      <c r="O62" s="197"/>
      <c r="P62" s="197"/>
      <c r="Q62" s="197"/>
      <c r="R62" s="197"/>
      <c r="S62" s="197"/>
      <c r="T62" s="198"/>
      <c r="U62" s="1"/>
    </row>
    <row r="63" spans="1:21" ht="30" customHeight="1" x14ac:dyDescent="0.25">
      <c r="A63" s="164"/>
      <c r="B63" s="163"/>
      <c r="C63" s="163"/>
      <c r="D63" s="135">
        <f t="shared" si="1"/>
        <v>0</v>
      </c>
      <c r="E63" s="167"/>
      <c r="F63" s="196"/>
      <c r="G63" s="197"/>
      <c r="H63" s="197"/>
      <c r="I63" s="197"/>
      <c r="J63" s="197"/>
      <c r="K63" s="197"/>
      <c r="L63" s="197"/>
      <c r="M63" s="197"/>
      <c r="N63" s="197"/>
      <c r="O63" s="197"/>
      <c r="P63" s="197"/>
      <c r="Q63" s="197"/>
      <c r="R63" s="197"/>
      <c r="S63" s="197"/>
      <c r="T63" s="198"/>
      <c r="U63" s="1"/>
    </row>
    <row r="64" spans="1:21" ht="30" customHeight="1" thickBot="1" x14ac:dyDescent="0.3">
      <c r="A64" s="165"/>
      <c r="B64" s="166"/>
      <c r="C64" s="166"/>
      <c r="D64" s="135">
        <f t="shared" si="1"/>
        <v>0</v>
      </c>
      <c r="E64" s="168"/>
      <c r="F64" s="200"/>
      <c r="G64" s="201"/>
      <c r="H64" s="201"/>
      <c r="I64" s="201"/>
      <c r="J64" s="201"/>
      <c r="K64" s="201"/>
      <c r="L64" s="201"/>
      <c r="M64" s="201"/>
      <c r="N64" s="201"/>
      <c r="O64" s="201"/>
      <c r="P64" s="201"/>
      <c r="Q64" s="201"/>
      <c r="R64" s="201"/>
      <c r="S64" s="201"/>
      <c r="T64" s="202"/>
      <c r="U64" s="1"/>
    </row>
    <row r="65" spans="1:21" ht="30" customHeight="1" thickBot="1" x14ac:dyDescent="0.3">
      <c r="A65" s="203" t="str">
        <f>IF(OR($P$4="Kings", $P$4="Queens", $P$4="Richmond"), "TOTAL HOURS before 2/2/2022", "TOTAL HOURS before 4/1/2023")</f>
        <v>TOTAL HOURS before 4/1/2023</v>
      </c>
      <c r="B65" s="203"/>
      <c r="C65" s="204"/>
      <c r="D65" s="136">
        <f>SUMIF($A40:$A64, IF(OR($P$4="Kings", $P$4="Queens", $P$4="Richmond"), "&lt;2/2/2022", "&lt;4/1/2023"), D40:D64)+D37</f>
        <v>0</v>
      </c>
      <c r="E65" s="83"/>
      <c r="F65" s="83"/>
      <c r="G65" s="82"/>
      <c r="H65" s="82"/>
      <c r="I65" s="83"/>
      <c r="J65" s="83"/>
      <c r="K65" s="82"/>
      <c r="L65" s="82"/>
      <c r="M65" s="83"/>
      <c r="N65" s="83"/>
      <c r="O65" s="82"/>
    </row>
    <row r="66" spans="1:21" ht="30" customHeight="1" thickBot="1" x14ac:dyDescent="0.3">
      <c r="A66" s="205" t="str">
        <f>IF(OR($P$4="Kings", $P$4="Queens", $P$4="Richmond"), "TOTAL HOURS starting 2/2/2022", "TOTAL HOURS starting 4/1/2023")</f>
        <v>TOTAL HOURS starting 4/1/2023</v>
      </c>
      <c r="B66" s="205"/>
      <c r="C66" s="206"/>
      <c r="D66" s="136">
        <f>SUMIF($A40:$A64, IF(OR($P$4="Kings", $P$4="Queens", $P$4="Richmond"), "&gt;2/2/2022", "&gt;4/1/2023"), D40:D64)+D38</f>
        <v>0</v>
      </c>
      <c r="E66" s="107"/>
      <c r="F66" s="108"/>
      <c r="G66" s="82"/>
      <c r="H66" s="82"/>
      <c r="I66" s="107"/>
      <c r="J66" s="108"/>
      <c r="K66" s="82"/>
      <c r="L66" s="82"/>
      <c r="M66" s="109"/>
      <c r="N66" s="108"/>
      <c r="O66" s="82"/>
    </row>
    <row r="67" spans="1:21" ht="30" customHeight="1" thickBot="1" x14ac:dyDescent="0.3">
      <c r="A67" s="1"/>
      <c r="B67" s="1"/>
      <c r="C67" s="66"/>
      <c r="D67" s="147"/>
      <c r="E67" s="109"/>
      <c r="F67" s="108"/>
      <c r="G67" s="82"/>
      <c r="H67" s="82"/>
      <c r="I67" s="109"/>
      <c r="J67" s="108"/>
      <c r="K67" s="82"/>
      <c r="L67" s="82"/>
      <c r="M67" s="109"/>
      <c r="N67" s="108"/>
      <c r="O67" s="82"/>
    </row>
    <row r="68" spans="1:21" ht="30" customHeight="1" x14ac:dyDescent="0.25">
      <c r="A68" s="164"/>
      <c r="B68" s="163"/>
      <c r="C68" s="163"/>
      <c r="D68" s="137">
        <f t="shared" ref="D68:D92" si="2">IF(((C68-B68)*24)&gt;8,8,((C68-B68)*24))</f>
        <v>0</v>
      </c>
      <c r="E68" s="167"/>
      <c r="F68" s="196"/>
      <c r="G68" s="197"/>
      <c r="H68" s="197"/>
      <c r="I68" s="197"/>
      <c r="J68" s="197"/>
      <c r="K68" s="197"/>
      <c r="L68" s="197"/>
      <c r="M68" s="197"/>
      <c r="N68" s="197"/>
      <c r="O68" s="197"/>
      <c r="P68" s="197"/>
      <c r="Q68" s="197"/>
      <c r="R68" s="197"/>
      <c r="S68" s="197"/>
      <c r="T68" s="198"/>
      <c r="U68" s="1"/>
    </row>
    <row r="69" spans="1:21" ht="30" customHeight="1" x14ac:dyDescent="0.25">
      <c r="A69" s="164"/>
      <c r="B69" s="163"/>
      <c r="C69" s="163"/>
      <c r="D69" s="135">
        <f t="shared" si="2"/>
        <v>0</v>
      </c>
      <c r="E69" s="167"/>
      <c r="F69" s="196"/>
      <c r="G69" s="197"/>
      <c r="H69" s="197"/>
      <c r="I69" s="197"/>
      <c r="J69" s="197"/>
      <c r="K69" s="197"/>
      <c r="L69" s="197"/>
      <c r="M69" s="197"/>
      <c r="N69" s="197"/>
      <c r="O69" s="197"/>
      <c r="P69" s="197"/>
      <c r="Q69" s="197"/>
      <c r="R69" s="197"/>
      <c r="S69" s="197"/>
      <c r="T69" s="198"/>
      <c r="U69" s="1"/>
    </row>
    <row r="70" spans="1:21" ht="30" customHeight="1" x14ac:dyDescent="0.25">
      <c r="A70" s="164"/>
      <c r="B70" s="163"/>
      <c r="C70" s="163"/>
      <c r="D70" s="135">
        <f t="shared" si="2"/>
        <v>0</v>
      </c>
      <c r="E70" s="167"/>
      <c r="F70" s="196"/>
      <c r="G70" s="197"/>
      <c r="H70" s="197"/>
      <c r="I70" s="197"/>
      <c r="J70" s="197"/>
      <c r="K70" s="197"/>
      <c r="L70" s="197"/>
      <c r="M70" s="197"/>
      <c r="N70" s="197"/>
      <c r="O70" s="197"/>
      <c r="P70" s="197"/>
      <c r="Q70" s="197"/>
      <c r="R70" s="197"/>
      <c r="S70" s="197"/>
      <c r="T70" s="198"/>
      <c r="U70" s="1"/>
    </row>
    <row r="71" spans="1:21" ht="30" customHeight="1" x14ac:dyDescent="0.25">
      <c r="A71" s="164"/>
      <c r="B71" s="163"/>
      <c r="C71" s="163"/>
      <c r="D71" s="135">
        <f t="shared" si="2"/>
        <v>0</v>
      </c>
      <c r="E71" s="167"/>
      <c r="F71" s="196"/>
      <c r="G71" s="197"/>
      <c r="H71" s="197"/>
      <c r="I71" s="197"/>
      <c r="J71" s="197"/>
      <c r="K71" s="197"/>
      <c r="L71" s="197"/>
      <c r="M71" s="197"/>
      <c r="N71" s="197"/>
      <c r="O71" s="197"/>
      <c r="P71" s="197"/>
      <c r="Q71" s="197"/>
      <c r="R71" s="197"/>
      <c r="S71" s="197"/>
      <c r="T71" s="198"/>
      <c r="U71" s="1"/>
    </row>
    <row r="72" spans="1:21" ht="30" customHeight="1" x14ac:dyDescent="0.25">
      <c r="A72" s="164"/>
      <c r="B72" s="163"/>
      <c r="C72" s="163"/>
      <c r="D72" s="135">
        <f t="shared" si="2"/>
        <v>0</v>
      </c>
      <c r="E72" s="167"/>
      <c r="F72" s="196"/>
      <c r="G72" s="197"/>
      <c r="H72" s="197"/>
      <c r="I72" s="197"/>
      <c r="J72" s="197"/>
      <c r="K72" s="197"/>
      <c r="L72" s="197"/>
      <c r="M72" s="197"/>
      <c r="N72" s="197"/>
      <c r="O72" s="197"/>
      <c r="P72" s="197"/>
      <c r="Q72" s="197"/>
      <c r="R72" s="197"/>
      <c r="S72" s="197"/>
      <c r="T72" s="198"/>
      <c r="U72" s="1"/>
    </row>
    <row r="73" spans="1:21" ht="30" customHeight="1" x14ac:dyDescent="0.25">
      <c r="A73" s="164"/>
      <c r="B73" s="163"/>
      <c r="C73" s="163"/>
      <c r="D73" s="135">
        <f t="shared" si="2"/>
        <v>0</v>
      </c>
      <c r="E73" s="167"/>
      <c r="F73" s="196"/>
      <c r="G73" s="197"/>
      <c r="H73" s="197"/>
      <c r="I73" s="197"/>
      <c r="J73" s="197"/>
      <c r="K73" s="197"/>
      <c r="L73" s="197"/>
      <c r="M73" s="197"/>
      <c r="N73" s="197"/>
      <c r="O73" s="197"/>
      <c r="P73" s="197"/>
      <c r="Q73" s="197"/>
      <c r="R73" s="197"/>
      <c r="S73" s="197"/>
      <c r="T73" s="198"/>
      <c r="U73" s="1"/>
    </row>
    <row r="74" spans="1:21" ht="30" customHeight="1" x14ac:dyDescent="0.25">
      <c r="A74" s="164"/>
      <c r="B74" s="163"/>
      <c r="C74" s="163"/>
      <c r="D74" s="135">
        <f t="shared" si="2"/>
        <v>0</v>
      </c>
      <c r="E74" s="167"/>
      <c r="F74" s="196"/>
      <c r="G74" s="197"/>
      <c r="H74" s="197"/>
      <c r="I74" s="197"/>
      <c r="J74" s="197"/>
      <c r="K74" s="197"/>
      <c r="L74" s="197"/>
      <c r="M74" s="197"/>
      <c r="N74" s="197"/>
      <c r="O74" s="197"/>
      <c r="P74" s="197"/>
      <c r="Q74" s="197"/>
      <c r="R74" s="197"/>
      <c r="S74" s="197"/>
      <c r="T74" s="198"/>
      <c r="U74" s="1"/>
    </row>
    <row r="75" spans="1:21" ht="30" customHeight="1" x14ac:dyDescent="0.25">
      <c r="A75" s="164"/>
      <c r="B75" s="163"/>
      <c r="C75" s="163"/>
      <c r="D75" s="135">
        <f t="shared" si="2"/>
        <v>0</v>
      </c>
      <c r="E75" s="167"/>
      <c r="F75" s="196"/>
      <c r="G75" s="197"/>
      <c r="H75" s="197"/>
      <c r="I75" s="197"/>
      <c r="J75" s="197"/>
      <c r="K75" s="197"/>
      <c r="L75" s="197"/>
      <c r="M75" s="197"/>
      <c r="N75" s="197"/>
      <c r="O75" s="197"/>
      <c r="P75" s="197"/>
      <c r="Q75" s="197"/>
      <c r="R75" s="197"/>
      <c r="S75" s="197"/>
      <c r="T75" s="198"/>
      <c r="U75" s="1"/>
    </row>
    <row r="76" spans="1:21" ht="30" customHeight="1" x14ac:dyDescent="0.25">
      <c r="A76" s="164"/>
      <c r="B76" s="163"/>
      <c r="C76" s="163"/>
      <c r="D76" s="135">
        <f t="shared" si="2"/>
        <v>0</v>
      </c>
      <c r="E76" s="167"/>
      <c r="F76" s="196"/>
      <c r="G76" s="197"/>
      <c r="H76" s="197"/>
      <c r="I76" s="197"/>
      <c r="J76" s="197"/>
      <c r="K76" s="197"/>
      <c r="L76" s="197"/>
      <c r="M76" s="197"/>
      <c r="N76" s="197"/>
      <c r="O76" s="197"/>
      <c r="P76" s="197"/>
      <c r="Q76" s="197"/>
      <c r="R76" s="197"/>
      <c r="S76" s="197"/>
      <c r="T76" s="198"/>
      <c r="U76" s="1"/>
    </row>
    <row r="77" spans="1:21" ht="30" customHeight="1" x14ac:dyDescent="0.25">
      <c r="A77" s="164"/>
      <c r="B77" s="163"/>
      <c r="C77" s="163"/>
      <c r="D77" s="135">
        <f t="shared" si="2"/>
        <v>0</v>
      </c>
      <c r="E77" s="167"/>
      <c r="F77" s="196"/>
      <c r="G77" s="197"/>
      <c r="H77" s="197"/>
      <c r="I77" s="197"/>
      <c r="J77" s="197"/>
      <c r="K77" s="197"/>
      <c r="L77" s="197"/>
      <c r="M77" s="197"/>
      <c r="N77" s="197"/>
      <c r="O77" s="197"/>
      <c r="P77" s="197"/>
      <c r="Q77" s="197"/>
      <c r="R77" s="197"/>
      <c r="S77" s="197"/>
      <c r="T77" s="198"/>
      <c r="U77" s="1"/>
    </row>
    <row r="78" spans="1:21" ht="30" customHeight="1" x14ac:dyDescent="0.25">
      <c r="A78" s="164"/>
      <c r="B78" s="163"/>
      <c r="C78" s="163"/>
      <c r="D78" s="135">
        <f t="shared" si="2"/>
        <v>0</v>
      </c>
      <c r="E78" s="167"/>
      <c r="F78" s="196"/>
      <c r="G78" s="197"/>
      <c r="H78" s="197"/>
      <c r="I78" s="197"/>
      <c r="J78" s="197"/>
      <c r="K78" s="197"/>
      <c r="L78" s="197"/>
      <c r="M78" s="197"/>
      <c r="N78" s="197"/>
      <c r="O78" s="197"/>
      <c r="P78" s="197"/>
      <c r="Q78" s="197"/>
      <c r="R78" s="197"/>
      <c r="S78" s="197"/>
      <c r="T78" s="198"/>
      <c r="U78" s="1"/>
    </row>
    <row r="79" spans="1:21" ht="30" customHeight="1" x14ac:dyDescent="0.25">
      <c r="A79" s="164"/>
      <c r="B79" s="163"/>
      <c r="C79" s="163"/>
      <c r="D79" s="135">
        <f t="shared" si="2"/>
        <v>0</v>
      </c>
      <c r="E79" s="167"/>
      <c r="F79" s="196"/>
      <c r="G79" s="197"/>
      <c r="H79" s="197"/>
      <c r="I79" s="197"/>
      <c r="J79" s="197"/>
      <c r="K79" s="197"/>
      <c r="L79" s="197"/>
      <c r="M79" s="197"/>
      <c r="N79" s="197"/>
      <c r="O79" s="197"/>
      <c r="P79" s="197"/>
      <c r="Q79" s="197"/>
      <c r="R79" s="197"/>
      <c r="S79" s="197"/>
      <c r="T79" s="198"/>
      <c r="U79" s="1"/>
    </row>
    <row r="80" spans="1:21" ht="30" customHeight="1" x14ac:dyDescent="0.25">
      <c r="A80" s="164"/>
      <c r="B80" s="163"/>
      <c r="C80" s="163"/>
      <c r="D80" s="135">
        <f t="shared" si="2"/>
        <v>0</v>
      </c>
      <c r="E80" s="167"/>
      <c r="F80" s="196"/>
      <c r="G80" s="197"/>
      <c r="H80" s="197"/>
      <c r="I80" s="197"/>
      <c r="J80" s="197"/>
      <c r="K80" s="197"/>
      <c r="L80" s="197"/>
      <c r="M80" s="197"/>
      <c r="N80" s="197"/>
      <c r="O80" s="197"/>
      <c r="P80" s="197"/>
      <c r="Q80" s="197"/>
      <c r="R80" s="197"/>
      <c r="S80" s="197"/>
      <c r="T80" s="198"/>
      <c r="U80" s="1"/>
    </row>
    <row r="81" spans="1:21" ht="30" customHeight="1" x14ac:dyDescent="0.25">
      <c r="A81" s="164"/>
      <c r="B81" s="163"/>
      <c r="C81" s="163"/>
      <c r="D81" s="135">
        <f t="shared" si="2"/>
        <v>0</v>
      </c>
      <c r="E81" s="167"/>
      <c r="F81" s="196"/>
      <c r="G81" s="197"/>
      <c r="H81" s="197"/>
      <c r="I81" s="197"/>
      <c r="J81" s="197"/>
      <c r="K81" s="197"/>
      <c r="L81" s="197"/>
      <c r="M81" s="197"/>
      <c r="N81" s="197"/>
      <c r="O81" s="197"/>
      <c r="P81" s="197"/>
      <c r="Q81" s="197"/>
      <c r="R81" s="197"/>
      <c r="S81" s="197"/>
      <c r="T81" s="198"/>
      <c r="U81" s="1"/>
    </row>
    <row r="82" spans="1:21" ht="30" customHeight="1" x14ac:dyDescent="0.25">
      <c r="A82" s="164"/>
      <c r="B82" s="163"/>
      <c r="C82" s="163"/>
      <c r="D82" s="135">
        <f t="shared" si="2"/>
        <v>0</v>
      </c>
      <c r="E82" s="167"/>
      <c r="F82" s="196"/>
      <c r="G82" s="197"/>
      <c r="H82" s="197"/>
      <c r="I82" s="197"/>
      <c r="J82" s="197"/>
      <c r="K82" s="197"/>
      <c r="L82" s="197"/>
      <c r="M82" s="197"/>
      <c r="N82" s="197"/>
      <c r="O82" s="197"/>
      <c r="P82" s="197"/>
      <c r="Q82" s="197"/>
      <c r="R82" s="197"/>
      <c r="S82" s="197"/>
      <c r="T82" s="198"/>
      <c r="U82" s="1"/>
    </row>
    <row r="83" spans="1:21" ht="30" customHeight="1" x14ac:dyDescent="0.25">
      <c r="A83" s="164"/>
      <c r="B83" s="163"/>
      <c r="C83" s="163"/>
      <c r="D83" s="135">
        <f t="shared" si="2"/>
        <v>0</v>
      </c>
      <c r="E83" s="167"/>
      <c r="F83" s="196"/>
      <c r="G83" s="197"/>
      <c r="H83" s="197"/>
      <c r="I83" s="197"/>
      <c r="J83" s="197"/>
      <c r="K83" s="197"/>
      <c r="L83" s="197"/>
      <c r="M83" s="197"/>
      <c r="N83" s="197"/>
      <c r="O83" s="197"/>
      <c r="P83" s="197"/>
      <c r="Q83" s="197"/>
      <c r="R83" s="197"/>
      <c r="S83" s="197"/>
      <c r="T83" s="198"/>
      <c r="U83" s="1"/>
    </row>
    <row r="84" spans="1:21" ht="30" customHeight="1" x14ac:dyDescent="0.25">
      <c r="A84" s="164"/>
      <c r="B84" s="163"/>
      <c r="C84" s="163"/>
      <c r="D84" s="135">
        <f t="shared" si="2"/>
        <v>0</v>
      </c>
      <c r="E84" s="167"/>
      <c r="F84" s="196"/>
      <c r="G84" s="197"/>
      <c r="H84" s="197"/>
      <c r="I84" s="197"/>
      <c r="J84" s="197"/>
      <c r="K84" s="197"/>
      <c r="L84" s="197"/>
      <c r="M84" s="197"/>
      <c r="N84" s="197"/>
      <c r="O84" s="197"/>
      <c r="P84" s="197"/>
      <c r="Q84" s="197"/>
      <c r="R84" s="197"/>
      <c r="S84" s="197"/>
      <c r="T84" s="198"/>
      <c r="U84" s="1"/>
    </row>
    <row r="85" spans="1:21" ht="30" customHeight="1" x14ac:dyDescent="0.25">
      <c r="A85" s="164"/>
      <c r="B85" s="163"/>
      <c r="C85" s="163"/>
      <c r="D85" s="135">
        <f t="shared" si="2"/>
        <v>0</v>
      </c>
      <c r="E85" s="167"/>
      <c r="F85" s="196"/>
      <c r="G85" s="197"/>
      <c r="H85" s="197"/>
      <c r="I85" s="197"/>
      <c r="J85" s="197"/>
      <c r="K85" s="197"/>
      <c r="L85" s="197"/>
      <c r="M85" s="197"/>
      <c r="N85" s="197"/>
      <c r="O85" s="197"/>
      <c r="P85" s="197"/>
      <c r="Q85" s="197"/>
      <c r="R85" s="197"/>
      <c r="S85" s="197"/>
      <c r="T85" s="198"/>
      <c r="U85" s="1"/>
    </row>
    <row r="86" spans="1:21" ht="30" customHeight="1" x14ac:dyDescent="0.25">
      <c r="A86" s="164"/>
      <c r="B86" s="163"/>
      <c r="C86" s="163"/>
      <c r="D86" s="135">
        <f t="shared" si="2"/>
        <v>0</v>
      </c>
      <c r="E86" s="167"/>
      <c r="F86" s="196"/>
      <c r="G86" s="197"/>
      <c r="H86" s="197"/>
      <c r="I86" s="197"/>
      <c r="J86" s="197"/>
      <c r="K86" s="197"/>
      <c r="L86" s="197"/>
      <c r="M86" s="197"/>
      <c r="N86" s="197"/>
      <c r="O86" s="197"/>
      <c r="P86" s="197"/>
      <c r="Q86" s="197"/>
      <c r="R86" s="197"/>
      <c r="S86" s="197"/>
      <c r="T86" s="198"/>
      <c r="U86" s="1"/>
    </row>
    <row r="87" spans="1:21" ht="30" customHeight="1" x14ac:dyDescent="0.25">
      <c r="A87" s="164"/>
      <c r="B87" s="163"/>
      <c r="C87" s="163"/>
      <c r="D87" s="135">
        <f t="shared" si="2"/>
        <v>0</v>
      </c>
      <c r="E87" s="167"/>
      <c r="F87" s="196"/>
      <c r="G87" s="197"/>
      <c r="H87" s="197"/>
      <c r="I87" s="197"/>
      <c r="J87" s="197"/>
      <c r="K87" s="197"/>
      <c r="L87" s="197"/>
      <c r="M87" s="197"/>
      <c r="N87" s="197"/>
      <c r="O87" s="197"/>
      <c r="P87" s="197"/>
      <c r="Q87" s="197"/>
      <c r="R87" s="197"/>
      <c r="S87" s="197"/>
      <c r="T87" s="198"/>
      <c r="U87" s="1"/>
    </row>
    <row r="88" spans="1:21" ht="30" customHeight="1" x14ac:dyDescent="0.25">
      <c r="A88" s="164"/>
      <c r="B88" s="163"/>
      <c r="C88" s="163"/>
      <c r="D88" s="135">
        <f t="shared" si="2"/>
        <v>0</v>
      </c>
      <c r="E88" s="167"/>
      <c r="F88" s="196"/>
      <c r="G88" s="197"/>
      <c r="H88" s="197"/>
      <c r="I88" s="197"/>
      <c r="J88" s="197"/>
      <c r="K88" s="197"/>
      <c r="L88" s="197"/>
      <c r="M88" s="197"/>
      <c r="N88" s="197"/>
      <c r="O88" s="197"/>
      <c r="P88" s="197"/>
      <c r="Q88" s="197"/>
      <c r="R88" s="197"/>
      <c r="S88" s="197"/>
      <c r="T88" s="198"/>
      <c r="U88" s="1"/>
    </row>
    <row r="89" spans="1:21" ht="30" customHeight="1" x14ac:dyDescent="0.25">
      <c r="A89" s="164"/>
      <c r="B89" s="163"/>
      <c r="C89" s="163"/>
      <c r="D89" s="135">
        <f t="shared" si="2"/>
        <v>0</v>
      </c>
      <c r="E89" s="167"/>
      <c r="F89" s="196"/>
      <c r="G89" s="197"/>
      <c r="H89" s="197"/>
      <c r="I89" s="197"/>
      <c r="J89" s="197"/>
      <c r="K89" s="197"/>
      <c r="L89" s="197"/>
      <c r="M89" s="197"/>
      <c r="N89" s="197"/>
      <c r="O89" s="197"/>
      <c r="P89" s="197"/>
      <c r="Q89" s="197"/>
      <c r="R89" s="197"/>
      <c r="S89" s="197"/>
      <c r="T89" s="198"/>
      <c r="U89" s="1"/>
    </row>
    <row r="90" spans="1:21" ht="30" customHeight="1" x14ac:dyDescent="0.25">
      <c r="A90" s="164"/>
      <c r="B90" s="163"/>
      <c r="C90" s="163"/>
      <c r="D90" s="135">
        <f t="shared" si="2"/>
        <v>0</v>
      </c>
      <c r="E90" s="167"/>
      <c r="F90" s="196"/>
      <c r="G90" s="197"/>
      <c r="H90" s="197"/>
      <c r="I90" s="197"/>
      <c r="J90" s="197"/>
      <c r="K90" s="197"/>
      <c r="L90" s="197"/>
      <c r="M90" s="197"/>
      <c r="N90" s="197"/>
      <c r="O90" s="197"/>
      <c r="P90" s="197"/>
      <c r="Q90" s="197"/>
      <c r="R90" s="197"/>
      <c r="S90" s="197"/>
      <c r="T90" s="198"/>
      <c r="U90" s="1"/>
    </row>
    <row r="91" spans="1:21" ht="30" customHeight="1" x14ac:dyDescent="0.25">
      <c r="A91" s="164"/>
      <c r="B91" s="163"/>
      <c r="C91" s="163"/>
      <c r="D91" s="135">
        <f t="shared" si="2"/>
        <v>0</v>
      </c>
      <c r="E91" s="167"/>
      <c r="F91" s="196"/>
      <c r="G91" s="197"/>
      <c r="H91" s="197"/>
      <c r="I91" s="197"/>
      <c r="J91" s="197"/>
      <c r="K91" s="197"/>
      <c r="L91" s="197"/>
      <c r="M91" s="197"/>
      <c r="N91" s="197"/>
      <c r="O91" s="197"/>
      <c r="P91" s="197"/>
      <c r="Q91" s="197"/>
      <c r="R91" s="197"/>
      <c r="S91" s="197"/>
      <c r="T91" s="198"/>
      <c r="U91" s="1"/>
    </row>
    <row r="92" spans="1:21" ht="30" customHeight="1" thickBot="1" x14ac:dyDescent="0.3">
      <c r="A92" s="165"/>
      <c r="B92" s="166"/>
      <c r="C92" s="166"/>
      <c r="D92" s="135">
        <f t="shared" si="2"/>
        <v>0</v>
      </c>
      <c r="E92" s="168"/>
      <c r="F92" s="200"/>
      <c r="G92" s="201"/>
      <c r="H92" s="201"/>
      <c r="I92" s="201"/>
      <c r="J92" s="201"/>
      <c r="K92" s="201"/>
      <c r="L92" s="201"/>
      <c r="M92" s="201"/>
      <c r="N92" s="201"/>
      <c r="O92" s="201"/>
      <c r="P92" s="201"/>
      <c r="Q92" s="201"/>
      <c r="R92" s="201"/>
      <c r="S92" s="201"/>
      <c r="T92" s="202"/>
      <c r="U92" s="1"/>
    </row>
    <row r="93" spans="1:21" ht="30" customHeight="1" thickBot="1" x14ac:dyDescent="0.3">
      <c r="A93" s="209" t="str">
        <f>IF(OR($P$4="Kings", $P$4="Queens", $P$4="Richmond"), "TOTAL HOURS before 2/2/2022", "TOTAL HOURS before 4/1/2023")</f>
        <v>TOTAL HOURS before 4/1/2023</v>
      </c>
      <c r="B93" s="209"/>
      <c r="C93" s="210"/>
      <c r="D93" s="136">
        <f>SUMIF($A68:$A92, IF(OR($P$4="Kings", $P$4="Queens", $P$4="Richmond"), "&lt;2/2/2022", "&lt;4/1/2023"), D68:D92)+D65</f>
        <v>0</v>
      </c>
      <c r="E93" s="83"/>
      <c r="F93" s="83"/>
      <c r="G93" s="82"/>
      <c r="H93" s="82"/>
      <c r="I93" s="83"/>
      <c r="J93" s="83"/>
      <c r="K93" s="82"/>
      <c r="L93" s="82"/>
      <c r="M93" s="83"/>
      <c r="N93" s="83"/>
      <c r="O93" s="82"/>
    </row>
    <row r="94" spans="1:21" ht="30" customHeight="1" thickBot="1" x14ac:dyDescent="0.3">
      <c r="A94" s="207" t="str">
        <f>IF(OR($P$4="Kings", $P$4="Queens", $P$4="Richmond"), "TOTAL HOURS starting 2/2/2022", "TOTAL HOURS starting 4/1/2023")</f>
        <v>TOTAL HOURS starting 4/1/2023</v>
      </c>
      <c r="B94" s="207"/>
      <c r="C94" s="208"/>
      <c r="D94" s="136">
        <f>SUMIF($A68:$A92, IF(OR($P$4="Kings", $P$4="Queens", $P$4="Richmond"), "&gt;2/2/2022", "&gt;4/1/2023"), D68:D92)+D66</f>
        <v>0</v>
      </c>
      <c r="E94" s="107"/>
      <c r="F94" s="108"/>
      <c r="G94" s="82"/>
      <c r="H94" s="82"/>
      <c r="I94" s="107"/>
      <c r="J94" s="108"/>
      <c r="K94" s="82"/>
      <c r="L94" s="82"/>
      <c r="M94" s="109"/>
      <c r="N94" s="108"/>
      <c r="O94" s="82"/>
    </row>
    <row r="95" spans="1:21" ht="30" customHeight="1" thickBot="1" x14ac:dyDescent="0.3">
      <c r="A95" s="1"/>
      <c r="B95" s="1"/>
      <c r="C95" s="66"/>
      <c r="D95" s="147"/>
      <c r="E95" s="109"/>
      <c r="F95" s="108"/>
      <c r="G95" s="82"/>
      <c r="H95" s="82"/>
      <c r="I95" s="109"/>
      <c r="J95" s="108"/>
      <c r="K95" s="82"/>
      <c r="L95" s="82"/>
      <c r="M95" s="109"/>
      <c r="N95" s="108"/>
      <c r="O95" s="82"/>
    </row>
    <row r="96" spans="1:21" ht="30" customHeight="1" x14ac:dyDescent="0.25">
      <c r="A96" s="164"/>
      <c r="B96" s="163"/>
      <c r="C96" s="163"/>
      <c r="D96" s="137">
        <f t="shared" ref="D96:D120" si="3">IF(((C96-B96)*24)&gt;8,8,((C96-B96)*24))</f>
        <v>0</v>
      </c>
      <c r="E96" s="167"/>
      <c r="F96" s="196"/>
      <c r="G96" s="197"/>
      <c r="H96" s="197"/>
      <c r="I96" s="197"/>
      <c r="J96" s="197"/>
      <c r="K96" s="197"/>
      <c r="L96" s="197"/>
      <c r="M96" s="197"/>
      <c r="N96" s="197"/>
      <c r="O96" s="197"/>
      <c r="P96" s="197"/>
      <c r="Q96" s="197"/>
      <c r="R96" s="197"/>
      <c r="S96" s="197"/>
      <c r="T96" s="198"/>
      <c r="U96" s="1"/>
    </row>
    <row r="97" spans="1:21" ht="30" customHeight="1" x14ac:dyDescent="0.25">
      <c r="A97" s="164"/>
      <c r="B97" s="163"/>
      <c r="C97" s="163"/>
      <c r="D97" s="135">
        <f t="shared" si="3"/>
        <v>0</v>
      </c>
      <c r="E97" s="167"/>
      <c r="F97" s="196"/>
      <c r="G97" s="197"/>
      <c r="H97" s="197"/>
      <c r="I97" s="197"/>
      <c r="J97" s="197"/>
      <c r="K97" s="197"/>
      <c r="L97" s="197"/>
      <c r="M97" s="197"/>
      <c r="N97" s="197"/>
      <c r="O97" s="197"/>
      <c r="P97" s="197"/>
      <c r="Q97" s="197"/>
      <c r="R97" s="197"/>
      <c r="S97" s="197"/>
      <c r="T97" s="198"/>
      <c r="U97" s="1"/>
    </row>
    <row r="98" spans="1:21" ht="30" customHeight="1" x14ac:dyDescent="0.25">
      <c r="A98" s="164"/>
      <c r="B98" s="163"/>
      <c r="C98" s="163"/>
      <c r="D98" s="135">
        <f t="shared" si="3"/>
        <v>0</v>
      </c>
      <c r="E98" s="167"/>
      <c r="F98" s="196"/>
      <c r="G98" s="197"/>
      <c r="H98" s="197"/>
      <c r="I98" s="197"/>
      <c r="J98" s="197"/>
      <c r="K98" s="197"/>
      <c r="L98" s="197"/>
      <c r="M98" s="197"/>
      <c r="N98" s="197"/>
      <c r="O98" s="197"/>
      <c r="P98" s="197"/>
      <c r="Q98" s="197"/>
      <c r="R98" s="197"/>
      <c r="S98" s="197"/>
      <c r="T98" s="198"/>
      <c r="U98" s="1"/>
    </row>
    <row r="99" spans="1:21" ht="30" customHeight="1" x14ac:dyDescent="0.25">
      <c r="A99" s="164"/>
      <c r="B99" s="163"/>
      <c r="C99" s="163"/>
      <c r="D99" s="135">
        <f t="shared" si="3"/>
        <v>0</v>
      </c>
      <c r="E99" s="167"/>
      <c r="F99" s="196"/>
      <c r="G99" s="197"/>
      <c r="H99" s="197"/>
      <c r="I99" s="197"/>
      <c r="J99" s="197"/>
      <c r="K99" s="197"/>
      <c r="L99" s="197"/>
      <c r="M99" s="197"/>
      <c r="N99" s="197"/>
      <c r="O99" s="197"/>
      <c r="P99" s="197"/>
      <c r="Q99" s="197"/>
      <c r="R99" s="197"/>
      <c r="S99" s="197"/>
      <c r="T99" s="198"/>
      <c r="U99" s="1"/>
    </row>
    <row r="100" spans="1:21" ht="30" customHeight="1" x14ac:dyDescent="0.25">
      <c r="A100" s="164"/>
      <c r="B100" s="163"/>
      <c r="C100" s="163"/>
      <c r="D100" s="135">
        <f t="shared" si="3"/>
        <v>0</v>
      </c>
      <c r="E100" s="167"/>
      <c r="F100" s="196"/>
      <c r="G100" s="197"/>
      <c r="H100" s="197"/>
      <c r="I100" s="197"/>
      <c r="J100" s="197"/>
      <c r="K100" s="197"/>
      <c r="L100" s="197"/>
      <c r="M100" s="197"/>
      <c r="N100" s="197"/>
      <c r="O100" s="197"/>
      <c r="P100" s="197"/>
      <c r="Q100" s="197"/>
      <c r="R100" s="197"/>
      <c r="S100" s="197"/>
      <c r="T100" s="198"/>
      <c r="U100" s="1"/>
    </row>
    <row r="101" spans="1:21" ht="30" customHeight="1" x14ac:dyDescent="0.25">
      <c r="A101" s="164"/>
      <c r="B101" s="163"/>
      <c r="C101" s="163"/>
      <c r="D101" s="135">
        <f t="shared" si="3"/>
        <v>0</v>
      </c>
      <c r="E101" s="167"/>
      <c r="F101" s="196"/>
      <c r="G101" s="197"/>
      <c r="H101" s="197"/>
      <c r="I101" s="197"/>
      <c r="J101" s="197"/>
      <c r="K101" s="197"/>
      <c r="L101" s="197"/>
      <c r="M101" s="197"/>
      <c r="N101" s="197"/>
      <c r="O101" s="197"/>
      <c r="P101" s="197"/>
      <c r="Q101" s="197"/>
      <c r="R101" s="197"/>
      <c r="S101" s="197"/>
      <c r="T101" s="198"/>
      <c r="U101" s="1"/>
    </row>
    <row r="102" spans="1:21" ht="30" customHeight="1" x14ac:dyDescent="0.25">
      <c r="A102" s="164"/>
      <c r="B102" s="163"/>
      <c r="C102" s="163"/>
      <c r="D102" s="135">
        <f t="shared" si="3"/>
        <v>0</v>
      </c>
      <c r="E102" s="167"/>
      <c r="F102" s="196"/>
      <c r="G102" s="197"/>
      <c r="H102" s="197"/>
      <c r="I102" s="197"/>
      <c r="J102" s="197"/>
      <c r="K102" s="197"/>
      <c r="L102" s="197"/>
      <c r="M102" s="197"/>
      <c r="N102" s="197"/>
      <c r="O102" s="197"/>
      <c r="P102" s="197"/>
      <c r="Q102" s="197"/>
      <c r="R102" s="197"/>
      <c r="S102" s="197"/>
      <c r="T102" s="198"/>
      <c r="U102" s="1"/>
    </row>
    <row r="103" spans="1:21" ht="30" customHeight="1" x14ac:dyDescent="0.25">
      <c r="A103" s="164"/>
      <c r="B103" s="163"/>
      <c r="C103" s="163"/>
      <c r="D103" s="135">
        <f t="shared" si="3"/>
        <v>0</v>
      </c>
      <c r="E103" s="167"/>
      <c r="F103" s="196"/>
      <c r="G103" s="197"/>
      <c r="H103" s="197"/>
      <c r="I103" s="197"/>
      <c r="J103" s="197"/>
      <c r="K103" s="197"/>
      <c r="L103" s="197"/>
      <c r="M103" s="197"/>
      <c r="N103" s="197"/>
      <c r="O103" s="197"/>
      <c r="P103" s="197"/>
      <c r="Q103" s="197"/>
      <c r="R103" s="197"/>
      <c r="S103" s="197"/>
      <c r="T103" s="198"/>
      <c r="U103" s="1"/>
    </row>
    <row r="104" spans="1:21" ht="30" customHeight="1" x14ac:dyDescent="0.25">
      <c r="A104" s="164"/>
      <c r="B104" s="163"/>
      <c r="C104" s="163"/>
      <c r="D104" s="135">
        <f t="shared" si="3"/>
        <v>0</v>
      </c>
      <c r="E104" s="167"/>
      <c r="F104" s="196"/>
      <c r="G104" s="197"/>
      <c r="H104" s="197"/>
      <c r="I104" s="197"/>
      <c r="J104" s="197"/>
      <c r="K104" s="197"/>
      <c r="L104" s="197"/>
      <c r="M104" s="197"/>
      <c r="N104" s="197"/>
      <c r="O104" s="197"/>
      <c r="P104" s="197"/>
      <c r="Q104" s="197"/>
      <c r="R104" s="197"/>
      <c r="S104" s="197"/>
      <c r="T104" s="198"/>
      <c r="U104" s="1"/>
    </row>
    <row r="105" spans="1:21" ht="30" customHeight="1" x14ac:dyDescent="0.25">
      <c r="A105" s="164"/>
      <c r="B105" s="163"/>
      <c r="C105" s="163"/>
      <c r="D105" s="135">
        <f t="shared" si="3"/>
        <v>0</v>
      </c>
      <c r="E105" s="167"/>
      <c r="F105" s="196"/>
      <c r="G105" s="197"/>
      <c r="H105" s="197"/>
      <c r="I105" s="197"/>
      <c r="J105" s="197"/>
      <c r="K105" s="197"/>
      <c r="L105" s="197"/>
      <c r="M105" s="197"/>
      <c r="N105" s="197"/>
      <c r="O105" s="197"/>
      <c r="P105" s="197"/>
      <c r="Q105" s="197"/>
      <c r="R105" s="197"/>
      <c r="S105" s="197"/>
      <c r="T105" s="198"/>
      <c r="U105" s="1"/>
    </row>
    <row r="106" spans="1:21" ht="30" customHeight="1" x14ac:dyDescent="0.25">
      <c r="A106" s="164"/>
      <c r="B106" s="163"/>
      <c r="C106" s="163"/>
      <c r="D106" s="135">
        <f t="shared" si="3"/>
        <v>0</v>
      </c>
      <c r="E106" s="167"/>
      <c r="F106" s="196"/>
      <c r="G106" s="197"/>
      <c r="H106" s="197"/>
      <c r="I106" s="197"/>
      <c r="J106" s="197"/>
      <c r="K106" s="197"/>
      <c r="L106" s="197"/>
      <c r="M106" s="197"/>
      <c r="N106" s="197"/>
      <c r="O106" s="197"/>
      <c r="P106" s="197"/>
      <c r="Q106" s="197"/>
      <c r="R106" s="197"/>
      <c r="S106" s="197"/>
      <c r="T106" s="198"/>
      <c r="U106" s="1"/>
    </row>
    <row r="107" spans="1:21" ht="30" customHeight="1" x14ac:dyDescent="0.25">
      <c r="A107" s="164"/>
      <c r="B107" s="163"/>
      <c r="C107" s="163"/>
      <c r="D107" s="135">
        <f t="shared" si="3"/>
        <v>0</v>
      </c>
      <c r="E107" s="167"/>
      <c r="F107" s="196"/>
      <c r="G107" s="197"/>
      <c r="H107" s="197"/>
      <c r="I107" s="197"/>
      <c r="J107" s="197"/>
      <c r="K107" s="197"/>
      <c r="L107" s="197"/>
      <c r="M107" s="197"/>
      <c r="N107" s="197"/>
      <c r="O107" s="197"/>
      <c r="P107" s="197"/>
      <c r="Q107" s="197"/>
      <c r="R107" s="197"/>
      <c r="S107" s="197"/>
      <c r="T107" s="198"/>
      <c r="U107" s="1"/>
    </row>
    <row r="108" spans="1:21" ht="30" customHeight="1" x14ac:dyDescent="0.25">
      <c r="A108" s="164"/>
      <c r="B108" s="163"/>
      <c r="C108" s="163"/>
      <c r="D108" s="135">
        <f t="shared" si="3"/>
        <v>0</v>
      </c>
      <c r="E108" s="167"/>
      <c r="F108" s="196"/>
      <c r="G108" s="197"/>
      <c r="H108" s="197"/>
      <c r="I108" s="197"/>
      <c r="J108" s="197"/>
      <c r="K108" s="197"/>
      <c r="L108" s="197"/>
      <c r="M108" s="197"/>
      <c r="N108" s="197"/>
      <c r="O108" s="197"/>
      <c r="P108" s="197"/>
      <c r="Q108" s="197"/>
      <c r="R108" s="197"/>
      <c r="S108" s="197"/>
      <c r="T108" s="198"/>
      <c r="U108" s="1"/>
    </row>
    <row r="109" spans="1:21" ht="30" customHeight="1" x14ac:dyDescent="0.25">
      <c r="A109" s="164"/>
      <c r="B109" s="163"/>
      <c r="C109" s="163"/>
      <c r="D109" s="135">
        <f t="shared" si="3"/>
        <v>0</v>
      </c>
      <c r="E109" s="167"/>
      <c r="F109" s="196"/>
      <c r="G109" s="197"/>
      <c r="H109" s="197"/>
      <c r="I109" s="197"/>
      <c r="J109" s="197"/>
      <c r="K109" s="197"/>
      <c r="L109" s="197"/>
      <c r="M109" s="197"/>
      <c r="N109" s="197"/>
      <c r="O109" s="197"/>
      <c r="P109" s="197"/>
      <c r="Q109" s="197"/>
      <c r="R109" s="197"/>
      <c r="S109" s="197"/>
      <c r="T109" s="198"/>
      <c r="U109" s="1"/>
    </row>
    <row r="110" spans="1:21" ht="30" customHeight="1" x14ac:dyDescent="0.25">
      <c r="A110" s="164"/>
      <c r="B110" s="163"/>
      <c r="C110" s="163"/>
      <c r="D110" s="135">
        <f t="shared" si="3"/>
        <v>0</v>
      </c>
      <c r="E110" s="167"/>
      <c r="F110" s="196"/>
      <c r="G110" s="197"/>
      <c r="H110" s="197"/>
      <c r="I110" s="197"/>
      <c r="J110" s="197"/>
      <c r="K110" s="197"/>
      <c r="L110" s="197"/>
      <c r="M110" s="197"/>
      <c r="N110" s="197"/>
      <c r="O110" s="197"/>
      <c r="P110" s="197"/>
      <c r="Q110" s="197"/>
      <c r="R110" s="197"/>
      <c r="S110" s="197"/>
      <c r="T110" s="198"/>
      <c r="U110" s="1"/>
    </row>
    <row r="111" spans="1:21" ht="30" customHeight="1" x14ac:dyDescent="0.25">
      <c r="A111" s="164"/>
      <c r="B111" s="163"/>
      <c r="C111" s="163"/>
      <c r="D111" s="135">
        <f t="shared" si="3"/>
        <v>0</v>
      </c>
      <c r="E111" s="167"/>
      <c r="F111" s="196"/>
      <c r="G111" s="197"/>
      <c r="H111" s="197"/>
      <c r="I111" s="197"/>
      <c r="J111" s="197"/>
      <c r="K111" s="197"/>
      <c r="L111" s="197"/>
      <c r="M111" s="197"/>
      <c r="N111" s="197"/>
      <c r="O111" s="197"/>
      <c r="P111" s="197"/>
      <c r="Q111" s="197"/>
      <c r="R111" s="197"/>
      <c r="S111" s="197"/>
      <c r="T111" s="198"/>
      <c r="U111" s="1"/>
    </row>
    <row r="112" spans="1:21" ht="30" customHeight="1" x14ac:dyDescent="0.25">
      <c r="A112" s="164"/>
      <c r="B112" s="163"/>
      <c r="C112" s="163"/>
      <c r="D112" s="135">
        <f t="shared" si="3"/>
        <v>0</v>
      </c>
      <c r="E112" s="167"/>
      <c r="F112" s="196"/>
      <c r="G112" s="197"/>
      <c r="H112" s="197"/>
      <c r="I112" s="197"/>
      <c r="J112" s="197"/>
      <c r="K112" s="197"/>
      <c r="L112" s="197"/>
      <c r="M112" s="197"/>
      <c r="N112" s="197"/>
      <c r="O112" s="197"/>
      <c r="P112" s="197"/>
      <c r="Q112" s="197"/>
      <c r="R112" s="197"/>
      <c r="S112" s="197"/>
      <c r="T112" s="198"/>
      <c r="U112" s="1"/>
    </row>
    <row r="113" spans="1:21" ht="30" customHeight="1" x14ac:dyDescent="0.25">
      <c r="A113" s="164"/>
      <c r="B113" s="163"/>
      <c r="C113" s="163"/>
      <c r="D113" s="135">
        <f t="shared" si="3"/>
        <v>0</v>
      </c>
      <c r="E113" s="167"/>
      <c r="F113" s="196"/>
      <c r="G113" s="197"/>
      <c r="H113" s="197"/>
      <c r="I113" s="197"/>
      <c r="J113" s="197"/>
      <c r="K113" s="197"/>
      <c r="L113" s="197"/>
      <c r="M113" s="197"/>
      <c r="N113" s="197"/>
      <c r="O113" s="197"/>
      <c r="P113" s="197"/>
      <c r="Q113" s="197"/>
      <c r="R113" s="197"/>
      <c r="S113" s="197"/>
      <c r="T113" s="198"/>
      <c r="U113" s="1"/>
    </row>
    <row r="114" spans="1:21" ht="30" customHeight="1" x14ac:dyDescent="0.25">
      <c r="A114" s="164"/>
      <c r="B114" s="163"/>
      <c r="C114" s="163"/>
      <c r="D114" s="135">
        <f t="shared" si="3"/>
        <v>0</v>
      </c>
      <c r="E114" s="167"/>
      <c r="F114" s="196"/>
      <c r="G114" s="197"/>
      <c r="H114" s="197"/>
      <c r="I114" s="197"/>
      <c r="J114" s="197"/>
      <c r="K114" s="197"/>
      <c r="L114" s="197"/>
      <c r="M114" s="197"/>
      <c r="N114" s="197"/>
      <c r="O114" s="197"/>
      <c r="P114" s="197"/>
      <c r="Q114" s="197"/>
      <c r="R114" s="197"/>
      <c r="S114" s="197"/>
      <c r="T114" s="198"/>
      <c r="U114" s="1"/>
    </row>
    <row r="115" spans="1:21" ht="30" customHeight="1" x14ac:dyDescent="0.25">
      <c r="A115" s="164"/>
      <c r="B115" s="163"/>
      <c r="C115" s="163"/>
      <c r="D115" s="135">
        <f t="shared" si="3"/>
        <v>0</v>
      </c>
      <c r="E115" s="167"/>
      <c r="F115" s="196"/>
      <c r="G115" s="197"/>
      <c r="H115" s="197"/>
      <c r="I115" s="197"/>
      <c r="J115" s="197"/>
      <c r="K115" s="197"/>
      <c r="L115" s="197"/>
      <c r="M115" s="197"/>
      <c r="N115" s="197"/>
      <c r="O115" s="197"/>
      <c r="P115" s="197"/>
      <c r="Q115" s="197"/>
      <c r="R115" s="197"/>
      <c r="S115" s="197"/>
      <c r="T115" s="198"/>
      <c r="U115" s="1"/>
    </row>
    <row r="116" spans="1:21" ht="30" customHeight="1" x14ac:dyDescent="0.25">
      <c r="A116" s="164"/>
      <c r="B116" s="163"/>
      <c r="C116" s="163"/>
      <c r="D116" s="135">
        <f t="shared" si="3"/>
        <v>0</v>
      </c>
      <c r="E116" s="167"/>
      <c r="F116" s="196"/>
      <c r="G116" s="197"/>
      <c r="H116" s="197"/>
      <c r="I116" s="197"/>
      <c r="J116" s="197"/>
      <c r="K116" s="197"/>
      <c r="L116" s="197"/>
      <c r="M116" s="197"/>
      <c r="N116" s="197"/>
      <c r="O116" s="197"/>
      <c r="P116" s="197"/>
      <c r="Q116" s="197"/>
      <c r="R116" s="197"/>
      <c r="S116" s="197"/>
      <c r="T116" s="198"/>
      <c r="U116" s="1"/>
    </row>
    <row r="117" spans="1:21" ht="30" customHeight="1" x14ac:dyDescent="0.25">
      <c r="A117" s="164"/>
      <c r="B117" s="163"/>
      <c r="C117" s="163"/>
      <c r="D117" s="135">
        <f t="shared" si="3"/>
        <v>0</v>
      </c>
      <c r="E117" s="167"/>
      <c r="F117" s="196"/>
      <c r="G117" s="197"/>
      <c r="H117" s="197"/>
      <c r="I117" s="197"/>
      <c r="J117" s="197"/>
      <c r="K117" s="197"/>
      <c r="L117" s="197"/>
      <c r="M117" s="197"/>
      <c r="N117" s="197"/>
      <c r="O117" s="197"/>
      <c r="P117" s="197"/>
      <c r="Q117" s="197"/>
      <c r="R117" s="197"/>
      <c r="S117" s="197"/>
      <c r="T117" s="198"/>
      <c r="U117" s="1"/>
    </row>
    <row r="118" spans="1:21" ht="30" customHeight="1" x14ac:dyDescent="0.25">
      <c r="A118" s="164"/>
      <c r="B118" s="163"/>
      <c r="C118" s="163"/>
      <c r="D118" s="135">
        <f t="shared" si="3"/>
        <v>0</v>
      </c>
      <c r="E118" s="167"/>
      <c r="F118" s="196"/>
      <c r="G118" s="197"/>
      <c r="H118" s="197"/>
      <c r="I118" s="197"/>
      <c r="J118" s="197"/>
      <c r="K118" s="197"/>
      <c r="L118" s="197"/>
      <c r="M118" s="197"/>
      <c r="N118" s="197"/>
      <c r="O118" s="197"/>
      <c r="P118" s="197"/>
      <c r="Q118" s="197"/>
      <c r="R118" s="197"/>
      <c r="S118" s="197"/>
      <c r="T118" s="198"/>
      <c r="U118" s="1"/>
    </row>
    <row r="119" spans="1:21" ht="30" customHeight="1" x14ac:dyDescent="0.25">
      <c r="A119" s="164"/>
      <c r="B119" s="163"/>
      <c r="C119" s="163"/>
      <c r="D119" s="135">
        <f t="shared" si="3"/>
        <v>0</v>
      </c>
      <c r="E119" s="167"/>
      <c r="F119" s="196"/>
      <c r="G119" s="197"/>
      <c r="H119" s="197"/>
      <c r="I119" s="197"/>
      <c r="J119" s="197"/>
      <c r="K119" s="197"/>
      <c r="L119" s="197"/>
      <c r="M119" s="197"/>
      <c r="N119" s="197"/>
      <c r="O119" s="197"/>
      <c r="P119" s="197"/>
      <c r="Q119" s="197"/>
      <c r="R119" s="197"/>
      <c r="S119" s="197"/>
      <c r="T119" s="198"/>
      <c r="U119" s="1"/>
    </row>
    <row r="120" spans="1:21" ht="30" customHeight="1" thickBot="1" x14ac:dyDescent="0.3">
      <c r="A120" s="165"/>
      <c r="B120" s="166"/>
      <c r="C120" s="166"/>
      <c r="D120" s="135">
        <f t="shared" si="3"/>
        <v>0</v>
      </c>
      <c r="E120" s="168"/>
      <c r="F120" s="200"/>
      <c r="G120" s="201"/>
      <c r="H120" s="201"/>
      <c r="I120" s="201"/>
      <c r="J120" s="201"/>
      <c r="K120" s="201"/>
      <c r="L120" s="201"/>
      <c r="M120" s="201"/>
      <c r="N120" s="201"/>
      <c r="O120" s="201"/>
      <c r="P120" s="201"/>
      <c r="Q120" s="201"/>
      <c r="R120" s="201"/>
      <c r="S120" s="201"/>
      <c r="T120" s="202"/>
      <c r="U120" s="1"/>
    </row>
    <row r="121" spans="1:21" ht="30" customHeight="1" thickBot="1" x14ac:dyDescent="0.3">
      <c r="A121" s="203" t="str">
        <f>IF(OR($P$4="Kings", $P$4="Queens", $P$4="Richmond"), "TOTAL HOURS before 2/2/2022", "TOTAL HOURS before 4/1/2023")</f>
        <v>TOTAL HOURS before 4/1/2023</v>
      </c>
      <c r="B121" s="203"/>
      <c r="C121" s="204"/>
      <c r="D121" s="136">
        <f>SUMIF($A96:$A120, IF(OR($P$4="Kings", $P$4="Queens", $P$4="Richmond"), "&lt;2/2/2022", "&lt;4/1/2023"), D96:D120)+D93</f>
        <v>0</v>
      </c>
      <c r="E121" s="83"/>
      <c r="F121" s="83"/>
      <c r="G121" s="82"/>
      <c r="H121" s="82"/>
      <c r="I121" s="83"/>
      <c r="J121" s="83"/>
      <c r="K121" s="82"/>
      <c r="L121" s="82"/>
      <c r="M121" s="83"/>
      <c r="N121" s="83"/>
      <c r="O121" s="82"/>
    </row>
    <row r="122" spans="1:21" ht="30" customHeight="1" thickBot="1" x14ac:dyDescent="0.3">
      <c r="A122" s="205" t="str">
        <f>IF(OR($P$4="Kings", $P$4="Queens", $P$4="Richmond"), "TOTAL HOURS starting 2/2/2022", "TOTAL HOURS starting 4/1/2023")</f>
        <v>TOTAL HOURS starting 4/1/2023</v>
      </c>
      <c r="B122" s="205"/>
      <c r="C122" s="206"/>
      <c r="D122" s="136">
        <f>SUMIF($A96:$A120, IF(OR($P$4="Kings", $P$4="Queens", $P$4="Richmond"), "&gt;2/2/2022", "&gt;4/1/2023"), D96:D120)+D94</f>
        <v>0</v>
      </c>
      <c r="E122" s="107"/>
      <c r="F122" s="108"/>
      <c r="G122" s="82"/>
      <c r="H122" s="82"/>
      <c r="I122" s="107"/>
      <c r="J122" s="108"/>
      <c r="K122" s="82"/>
      <c r="L122" s="82"/>
      <c r="M122" s="109"/>
      <c r="N122" s="108"/>
      <c r="O122" s="82"/>
    </row>
    <row r="123" spans="1:21" ht="30" customHeight="1" thickBot="1" x14ac:dyDescent="0.3">
      <c r="A123" s="1"/>
      <c r="B123" s="1"/>
      <c r="C123" s="66"/>
      <c r="D123" s="147"/>
      <c r="E123" s="109"/>
      <c r="F123" s="108"/>
      <c r="G123" s="82"/>
      <c r="H123" s="82"/>
      <c r="I123" s="109"/>
      <c r="J123" s="108"/>
      <c r="K123" s="82"/>
      <c r="L123" s="82"/>
      <c r="M123" s="109"/>
      <c r="N123" s="108"/>
      <c r="O123" s="82"/>
    </row>
    <row r="124" spans="1:21" ht="30" customHeight="1" x14ac:dyDescent="0.25">
      <c r="A124" s="164"/>
      <c r="B124" s="163"/>
      <c r="C124" s="163"/>
      <c r="D124" s="169">
        <f t="shared" ref="D124:D148" si="4">IF(((C124-B124)*24)&gt;8,8,((C124-B124)*24))</f>
        <v>0</v>
      </c>
      <c r="E124" s="167"/>
      <c r="F124" s="196"/>
      <c r="G124" s="197"/>
      <c r="H124" s="197"/>
      <c r="I124" s="197"/>
      <c r="J124" s="197"/>
      <c r="K124" s="197"/>
      <c r="L124" s="197"/>
      <c r="M124" s="197"/>
      <c r="N124" s="197"/>
      <c r="O124" s="197"/>
      <c r="P124" s="197"/>
      <c r="Q124" s="197"/>
      <c r="R124" s="197"/>
      <c r="S124" s="197"/>
      <c r="T124" s="198"/>
      <c r="U124" s="1"/>
    </row>
    <row r="125" spans="1:21" ht="30" customHeight="1" x14ac:dyDescent="0.25">
      <c r="A125" s="164"/>
      <c r="B125" s="163"/>
      <c r="C125" s="163"/>
      <c r="D125" s="170">
        <f t="shared" si="4"/>
        <v>0</v>
      </c>
      <c r="E125" s="167"/>
      <c r="F125" s="196"/>
      <c r="G125" s="197"/>
      <c r="H125" s="197"/>
      <c r="I125" s="197"/>
      <c r="J125" s="197"/>
      <c r="K125" s="197"/>
      <c r="L125" s="197"/>
      <c r="M125" s="197"/>
      <c r="N125" s="197"/>
      <c r="O125" s="197"/>
      <c r="P125" s="197"/>
      <c r="Q125" s="197"/>
      <c r="R125" s="197"/>
      <c r="S125" s="197"/>
      <c r="T125" s="198"/>
      <c r="U125" s="1"/>
    </row>
    <row r="126" spans="1:21" ht="30" customHeight="1" x14ac:dyDescent="0.25">
      <c r="A126" s="164"/>
      <c r="B126" s="163"/>
      <c r="C126" s="163"/>
      <c r="D126" s="170">
        <f t="shared" si="4"/>
        <v>0</v>
      </c>
      <c r="E126" s="167"/>
      <c r="F126" s="196"/>
      <c r="G126" s="197"/>
      <c r="H126" s="197"/>
      <c r="I126" s="197"/>
      <c r="J126" s="197"/>
      <c r="K126" s="197"/>
      <c r="L126" s="197"/>
      <c r="M126" s="197"/>
      <c r="N126" s="197"/>
      <c r="O126" s="197"/>
      <c r="P126" s="197"/>
      <c r="Q126" s="197"/>
      <c r="R126" s="197"/>
      <c r="S126" s="197"/>
      <c r="T126" s="198"/>
      <c r="U126" s="1"/>
    </row>
    <row r="127" spans="1:21" ht="30" customHeight="1" x14ac:dyDescent="0.25">
      <c r="A127" s="164"/>
      <c r="B127" s="163"/>
      <c r="C127" s="163"/>
      <c r="D127" s="170">
        <f t="shared" si="4"/>
        <v>0</v>
      </c>
      <c r="E127" s="167"/>
      <c r="F127" s="196"/>
      <c r="G127" s="197"/>
      <c r="H127" s="197"/>
      <c r="I127" s="197"/>
      <c r="J127" s="197"/>
      <c r="K127" s="197"/>
      <c r="L127" s="197"/>
      <c r="M127" s="197"/>
      <c r="N127" s="197"/>
      <c r="O127" s="197"/>
      <c r="P127" s="197"/>
      <c r="Q127" s="197"/>
      <c r="R127" s="197"/>
      <c r="S127" s="197"/>
      <c r="T127" s="198"/>
      <c r="U127" s="1"/>
    </row>
    <row r="128" spans="1:21" ht="30" customHeight="1" x14ac:dyDescent="0.25">
      <c r="A128" s="164"/>
      <c r="B128" s="163"/>
      <c r="C128" s="163"/>
      <c r="D128" s="170">
        <f t="shared" si="4"/>
        <v>0</v>
      </c>
      <c r="E128" s="167"/>
      <c r="F128" s="196"/>
      <c r="G128" s="197"/>
      <c r="H128" s="197"/>
      <c r="I128" s="197"/>
      <c r="J128" s="197"/>
      <c r="K128" s="197"/>
      <c r="L128" s="197"/>
      <c r="M128" s="197"/>
      <c r="N128" s="197"/>
      <c r="O128" s="197"/>
      <c r="P128" s="197"/>
      <c r="Q128" s="197"/>
      <c r="R128" s="197"/>
      <c r="S128" s="197"/>
      <c r="T128" s="198"/>
      <c r="U128" s="1"/>
    </row>
    <row r="129" spans="1:21" ht="30" customHeight="1" x14ac:dyDescent="0.25">
      <c r="A129" s="164"/>
      <c r="B129" s="163"/>
      <c r="C129" s="163"/>
      <c r="D129" s="170">
        <f t="shared" si="4"/>
        <v>0</v>
      </c>
      <c r="E129" s="167"/>
      <c r="F129" s="196"/>
      <c r="G129" s="197"/>
      <c r="H129" s="197"/>
      <c r="I129" s="197"/>
      <c r="J129" s="197"/>
      <c r="K129" s="197"/>
      <c r="L129" s="197"/>
      <c r="M129" s="197"/>
      <c r="N129" s="197"/>
      <c r="O129" s="197"/>
      <c r="P129" s="197"/>
      <c r="Q129" s="197"/>
      <c r="R129" s="197"/>
      <c r="S129" s="197"/>
      <c r="T129" s="198"/>
      <c r="U129" s="1"/>
    </row>
    <row r="130" spans="1:21" ht="30" customHeight="1" x14ac:dyDescent="0.25">
      <c r="A130" s="164"/>
      <c r="B130" s="163"/>
      <c r="C130" s="163"/>
      <c r="D130" s="170">
        <f t="shared" si="4"/>
        <v>0</v>
      </c>
      <c r="E130" s="167"/>
      <c r="F130" s="196"/>
      <c r="G130" s="197"/>
      <c r="H130" s="197"/>
      <c r="I130" s="197"/>
      <c r="J130" s="197"/>
      <c r="K130" s="197"/>
      <c r="L130" s="197"/>
      <c r="M130" s="197"/>
      <c r="N130" s="197"/>
      <c r="O130" s="197"/>
      <c r="P130" s="197"/>
      <c r="Q130" s="197"/>
      <c r="R130" s="197"/>
      <c r="S130" s="197"/>
      <c r="T130" s="198"/>
      <c r="U130" s="1"/>
    </row>
    <row r="131" spans="1:21" ht="30" customHeight="1" x14ac:dyDescent="0.25">
      <c r="A131" s="164"/>
      <c r="B131" s="163"/>
      <c r="C131" s="163"/>
      <c r="D131" s="170">
        <f t="shared" si="4"/>
        <v>0</v>
      </c>
      <c r="E131" s="167"/>
      <c r="F131" s="196"/>
      <c r="G131" s="197"/>
      <c r="H131" s="197"/>
      <c r="I131" s="197"/>
      <c r="J131" s="197"/>
      <c r="K131" s="197"/>
      <c r="L131" s="197"/>
      <c r="M131" s="197"/>
      <c r="N131" s="197"/>
      <c r="O131" s="197"/>
      <c r="P131" s="197"/>
      <c r="Q131" s="197"/>
      <c r="R131" s="197"/>
      <c r="S131" s="197"/>
      <c r="T131" s="198"/>
      <c r="U131" s="1"/>
    </row>
    <row r="132" spans="1:21" ht="30" customHeight="1" x14ac:dyDescent="0.25">
      <c r="A132" s="164"/>
      <c r="B132" s="163"/>
      <c r="C132" s="163"/>
      <c r="D132" s="170">
        <f t="shared" si="4"/>
        <v>0</v>
      </c>
      <c r="E132" s="167"/>
      <c r="F132" s="196"/>
      <c r="G132" s="197"/>
      <c r="H132" s="197"/>
      <c r="I132" s="197"/>
      <c r="J132" s="197"/>
      <c r="K132" s="197"/>
      <c r="L132" s="197"/>
      <c r="M132" s="197"/>
      <c r="N132" s="197"/>
      <c r="O132" s="197"/>
      <c r="P132" s="197"/>
      <c r="Q132" s="197"/>
      <c r="R132" s="197"/>
      <c r="S132" s="197"/>
      <c r="T132" s="198"/>
      <c r="U132" s="1"/>
    </row>
    <row r="133" spans="1:21" ht="30" customHeight="1" x14ac:dyDescent="0.25">
      <c r="A133" s="164"/>
      <c r="B133" s="163"/>
      <c r="C133" s="163"/>
      <c r="D133" s="170">
        <f t="shared" si="4"/>
        <v>0</v>
      </c>
      <c r="E133" s="167"/>
      <c r="F133" s="196"/>
      <c r="G133" s="197"/>
      <c r="H133" s="197"/>
      <c r="I133" s="197"/>
      <c r="J133" s="197"/>
      <c r="K133" s="197"/>
      <c r="L133" s="197"/>
      <c r="M133" s="197"/>
      <c r="N133" s="197"/>
      <c r="O133" s="197"/>
      <c r="P133" s="197"/>
      <c r="Q133" s="197"/>
      <c r="R133" s="197"/>
      <c r="S133" s="197"/>
      <c r="T133" s="198"/>
      <c r="U133" s="1"/>
    </row>
    <row r="134" spans="1:21" ht="30" customHeight="1" x14ac:dyDescent="0.25">
      <c r="A134" s="164"/>
      <c r="B134" s="163"/>
      <c r="C134" s="163"/>
      <c r="D134" s="170">
        <f t="shared" si="4"/>
        <v>0</v>
      </c>
      <c r="E134" s="167"/>
      <c r="F134" s="196"/>
      <c r="G134" s="197"/>
      <c r="H134" s="197"/>
      <c r="I134" s="197"/>
      <c r="J134" s="197"/>
      <c r="K134" s="197"/>
      <c r="L134" s="197"/>
      <c r="M134" s="197"/>
      <c r="N134" s="197"/>
      <c r="O134" s="197"/>
      <c r="P134" s="197"/>
      <c r="Q134" s="197"/>
      <c r="R134" s="197"/>
      <c r="S134" s="197"/>
      <c r="T134" s="198"/>
      <c r="U134" s="1"/>
    </row>
    <row r="135" spans="1:21" ht="30" customHeight="1" x14ac:dyDescent="0.25">
      <c r="A135" s="164"/>
      <c r="B135" s="163"/>
      <c r="C135" s="163"/>
      <c r="D135" s="170">
        <f t="shared" si="4"/>
        <v>0</v>
      </c>
      <c r="E135" s="167"/>
      <c r="F135" s="196"/>
      <c r="G135" s="197"/>
      <c r="H135" s="197"/>
      <c r="I135" s="197"/>
      <c r="J135" s="197"/>
      <c r="K135" s="197"/>
      <c r="L135" s="197"/>
      <c r="M135" s="197"/>
      <c r="N135" s="197"/>
      <c r="O135" s="197"/>
      <c r="P135" s="197"/>
      <c r="Q135" s="197"/>
      <c r="R135" s="197"/>
      <c r="S135" s="197"/>
      <c r="T135" s="198"/>
      <c r="U135" s="1"/>
    </row>
    <row r="136" spans="1:21" ht="30" customHeight="1" x14ac:dyDescent="0.25">
      <c r="A136" s="164"/>
      <c r="B136" s="163"/>
      <c r="C136" s="163"/>
      <c r="D136" s="170">
        <f t="shared" si="4"/>
        <v>0</v>
      </c>
      <c r="E136" s="167"/>
      <c r="F136" s="196"/>
      <c r="G136" s="197"/>
      <c r="H136" s="197"/>
      <c r="I136" s="197"/>
      <c r="J136" s="197"/>
      <c r="K136" s="197"/>
      <c r="L136" s="197"/>
      <c r="M136" s="197"/>
      <c r="N136" s="197"/>
      <c r="O136" s="197"/>
      <c r="P136" s="197"/>
      <c r="Q136" s="197"/>
      <c r="R136" s="197"/>
      <c r="S136" s="197"/>
      <c r="T136" s="198"/>
      <c r="U136" s="1"/>
    </row>
    <row r="137" spans="1:21" ht="30" customHeight="1" x14ac:dyDescent="0.25">
      <c r="A137" s="164"/>
      <c r="B137" s="163"/>
      <c r="C137" s="163"/>
      <c r="D137" s="170">
        <f t="shared" si="4"/>
        <v>0</v>
      </c>
      <c r="E137" s="167"/>
      <c r="F137" s="196"/>
      <c r="G137" s="197"/>
      <c r="H137" s="197"/>
      <c r="I137" s="197"/>
      <c r="J137" s="197"/>
      <c r="K137" s="197"/>
      <c r="L137" s="197"/>
      <c r="M137" s="197"/>
      <c r="N137" s="197"/>
      <c r="O137" s="197"/>
      <c r="P137" s="197"/>
      <c r="Q137" s="197"/>
      <c r="R137" s="197"/>
      <c r="S137" s="197"/>
      <c r="T137" s="198"/>
      <c r="U137" s="1"/>
    </row>
    <row r="138" spans="1:21" ht="30" customHeight="1" x14ac:dyDescent="0.25">
      <c r="A138" s="164"/>
      <c r="B138" s="163"/>
      <c r="C138" s="163"/>
      <c r="D138" s="170">
        <f t="shared" si="4"/>
        <v>0</v>
      </c>
      <c r="E138" s="167"/>
      <c r="F138" s="196"/>
      <c r="G138" s="197"/>
      <c r="H138" s="197"/>
      <c r="I138" s="197"/>
      <c r="J138" s="197"/>
      <c r="K138" s="197"/>
      <c r="L138" s="197"/>
      <c r="M138" s="197"/>
      <c r="N138" s="197"/>
      <c r="O138" s="197"/>
      <c r="P138" s="197"/>
      <c r="Q138" s="197"/>
      <c r="R138" s="197"/>
      <c r="S138" s="197"/>
      <c r="T138" s="198"/>
      <c r="U138" s="1"/>
    </row>
    <row r="139" spans="1:21" ht="30" customHeight="1" x14ac:dyDescent="0.25">
      <c r="A139" s="164"/>
      <c r="B139" s="163"/>
      <c r="C139" s="163"/>
      <c r="D139" s="170">
        <f t="shared" si="4"/>
        <v>0</v>
      </c>
      <c r="E139" s="167"/>
      <c r="F139" s="196"/>
      <c r="G139" s="197"/>
      <c r="H139" s="197"/>
      <c r="I139" s="197"/>
      <c r="J139" s="197"/>
      <c r="K139" s="197"/>
      <c r="L139" s="197"/>
      <c r="M139" s="197"/>
      <c r="N139" s="197"/>
      <c r="O139" s="197"/>
      <c r="P139" s="197"/>
      <c r="Q139" s="197"/>
      <c r="R139" s="197"/>
      <c r="S139" s="197"/>
      <c r="T139" s="198"/>
      <c r="U139" s="1"/>
    </row>
    <row r="140" spans="1:21" ht="30" customHeight="1" x14ac:dyDescent="0.25">
      <c r="A140" s="164"/>
      <c r="B140" s="163"/>
      <c r="C140" s="163"/>
      <c r="D140" s="170">
        <f t="shared" si="4"/>
        <v>0</v>
      </c>
      <c r="E140" s="167"/>
      <c r="F140" s="196"/>
      <c r="G140" s="197"/>
      <c r="H140" s="197"/>
      <c r="I140" s="197"/>
      <c r="J140" s="197"/>
      <c r="K140" s="197"/>
      <c r="L140" s="197"/>
      <c r="M140" s="197"/>
      <c r="N140" s="197"/>
      <c r="O140" s="197"/>
      <c r="P140" s="197"/>
      <c r="Q140" s="197"/>
      <c r="R140" s="197"/>
      <c r="S140" s="197"/>
      <c r="T140" s="198"/>
      <c r="U140" s="1"/>
    </row>
    <row r="141" spans="1:21" ht="30" customHeight="1" x14ac:dyDescent="0.25">
      <c r="A141" s="164"/>
      <c r="B141" s="163"/>
      <c r="C141" s="163"/>
      <c r="D141" s="170">
        <f t="shared" si="4"/>
        <v>0</v>
      </c>
      <c r="E141" s="167"/>
      <c r="F141" s="196"/>
      <c r="G141" s="197"/>
      <c r="H141" s="197"/>
      <c r="I141" s="197"/>
      <c r="J141" s="197"/>
      <c r="K141" s="197"/>
      <c r="L141" s="197"/>
      <c r="M141" s="197"/>
      <c r="N141" s="197"/>
      <c r="O141" s="197"/>
      <c r="P141" s="197"/>
      <c r="Q141" s="197"/>
      <c r="R141" s="197"/>
      <c r="S141" s="197"/>
      <c r="T141" s="198"/>
      <c r="U141" s="1"/>
    </row>
    <row r="142" spans="1:21" ht="30" customHeight="1" x14ac:dyDescent="0.25">
      <c r="A142" s="164"/>
      <c r="B142" s="163"/>
      <c r="C142" s="163"/>
      <c r="D142" s="170">
        <f t="shared" si="4"/>
        <v>0</v>
      </c>
      <c r="E142" s="167"/>
      <c r="F142" s="196"/>
      <c r="G142" s="197"/>
      <c r="H142" s="197"/>
      <c r="I142" s="197"/>
      <c r="J142" s="197"/>
      <c r="K142" s="197"/>
      <c r="L142" s="197"/>
      <c r="M142" s="197"/>
      <c r="N142" s="197"/>
      <c r="O142" s="197"/>
      <c r="P142" s="197"/>
      <c r="Q142" s="197"/>
      <c r="R142" s="197"/>
      <c r="S142" s="197"/>
      <c r="T142" s="198"/>
      <c r="U142" s="1"/>
    </row>
    <row r="143" spans="1:21" ht="30" customHeight="1" x14ac:dyDescent="0.25">
      <c r="A143" s="164"/>
      <c r="B143" s="163"/>
      <c r="C143" s="163"/>
      <c r="D143" s="170">
        <f t="shared" si="4"/>
        <v>0</v>
      </c>
      <c r="E143" s="167"/>
      <c r="F143" s="196"/>
      <c r="G143" s="197"/>
      <c r="H143" s="197"/>
      <c r="I143" s="197"/>
      <c r="J143" s="197"/>
      <c r="K143" s="197"/>
      <c r="L143" s="197"/>
      <c r="M143" s="197"/>
      <c r="N143" s="197"/>
      <c r="O143" s="197"/>
      <c r="P143" s="197"/>
      <c r="Q143" s="197"/>
      <c r="R143" s="197"/>
      <c r="S143" s="197"/>
      <c r="T143" s="198"/>
      <c r="U143" s="1"/>
    </row>
    <row r="144" spans="1:21" ht="30" customHeight="1" x14ac:dyDescent="0.25">
      <c r="A144" s="164"/>
      <c r="B144" s="163"/>
      <c r="C144" s="163"/>
      <c r="D144" s="170">
        <f t="shared" si="4"/>
        <v>0</v>
      </c>
      <c r="E144" s="167"/>
      <c r="F144" s="196"/>
      <c r="G144" s="197"/>
      <c r="H144" s="197"/>
      <c r="I144" s="197"/>
      <c r="J144" s="197"/>
      <c r="K144" s="197"/>
      <c r="L144" s="197"/>
      <c r="M144" s="197"/>
      <c r="N144" s="197"/>
      <c r="O144" s="197"/>
      <c r="P144" s="197"/>
      <c r="Q144" s="197"/>
      <c r="R144" s="197"/>
      <c r="S144" s="197"/>
      <c r="T144" s="198"/>
      <c r="U144" s="1"/>
    </row>
    <row r="145" spans="1:21" ht="30" customHeight="1" x14ac:dyDescent="0.25">
      <c r="A145" s="164"/>
      <c r="B145" s="163"/>
      <c r="C145" s="163"/>
      <c r="D145" s="170">
        <f t="shared" si="4"/>
        <v>0</v>
      </c>
      <c r="E145" s="167"/>
      <c r="F145" s="196"/>
      <c r="G145" s="197"/>
      <c r="H145" s="197"/>
      <c r="I145" s="197"/>
      <c r="J145" s="197"/>
      <c r="K145" s="197"/>
      <c r="L145" s="197"/>
      <c r="M145" s="197"/>
      <c r="N145" s="197"/>
      <c r="O145" s="197"/>
      <c r="P145" s="197"/>
      <c r="Q145" s="197"/>
      <c r="R145" s="197"/>
      <c r="S145" s="197"/>
      <c r="T145" s="198"/>
      <c r="U145" s="1"/>
    </row>
    <row r="146" spans="1:21" ht="30" customHeight="1" x14ac:dyDescent="0.25">
      <c r="A146" s="164"/>
      <c r="B146" s="163"/>
      <c r="C146" s="163"/>
      <c r="D146" s="170">
        <f t="shared" si="4"/>
        <v>0</v>
      </c>
      <c r="E146" s="167"/>
      <c r="F146" s="196"/>
      <c r="G146" s="197"/>
      <c r="H146" s="197"/>
      <c r="I146" s="197"/>
      <c r="J146" s="197"/>
      <c r="K146" s="197"/>
      <c r="L146" s="197"/>
      <c r="M146" s="197"/>
      <c r="N146" s="197"/>
      <c r="O146" s="197"/>
      <c r="P146" s="197"/>
      <c r="Q146" s="197"/>
      <c r="R146" s="197"/>
      <c r="S146" s="197"/>
      <c r="T146" s="198"/>
      <c r="U146" s="1"/>
    </row>
    <row r="147" spans="1:21" ht="30" customHeight="1" x14ac:dyDescent="0.25">
      <c r="A147" s="164"/>
      <c r="B147" s="163"/>
      <c r="C147" s="163"/>
      <c r="D147" s="170">
        <f t="shared" si="4"/>
        <v>0</v>
      </c>
      <c r="E147" s="167"/>
      <c r="F147" s="196"/>
      <c r="G147" s="197"/>
      <c r="H147" s="197"/>
      <c r="I147" s="197"/>
      <c r="J147" s="197"/>
      <c r="K147" s="197"/>
      <c r="L147" s="197"/>
      <c r="M147" s="197"/>
      <c r="N147" s="197"/>
      <c r="O147" s="197"/>
      <c r="P147" s="197"/>
      <c r="Q147" s="197"/>
      <c r="R147" s="197"/>
      <c r="S147" s="197"/>
      <c r="T147" s="198"/>
      <c r="U147" s="1"/>
    </row>
    <row r="148" spans="1:21" ht="30" customHeight="1" thickBot="1" x14ac:dyDescent="0.3">
      <c r="A148" s="165"/>
      <c r="B148" s="166"/>
      <c r="C148" s="166"/>
      <c r="D148" s="170">
        <f t="shared" si="4"/>
        <v>0</v>
      </c>
      <c r="E148" s="168"/>
      <c r="F148" s="200"/>
      <c r="G148" s="201"/>
      <c r="H148" s="201"/>
      <c r="I148" s="201"/>
      <c r="J148" s="201"/>
      <c r="K148" s="201"/>
      <c r="L148" s="201"/>
      <c r="M148" s="201"/>
      <c r="N148" s="201"/>
      <c r="O148" s="201"/>
      <c r="P148" s="201"/>
      <c r="Q148" s="201"/>
      <c r="R148" s="201"/>
      <c r="S148" s="201"/>
      <c r="T148" s="202"/>
      <c r="U148" s="1"/>
    </row>
    <row r="149" spans="1:21" ht="30" customHeight="1" thickBot="1" x14ac:dyDescent="0.3">
      <c r="A149" s="209" t="str">
        <f>IF(OR($P$4="Kings", $P$4="Queens", $P$4="Richmond"), "TOTAL HOURS before 2/2/2022", "TOTAL HOURS before 4/1/2023")</f>
        <v>TOTAL HOURS before 4/1/2023</v>
      </c>
      <c r="B149" s="209"/>
      <c r="C149" s="210"/>
      <c r="D149" s="136">
        <f>SUMIF($A124:$A148, IF(OR($P$4="Kings", $P$4="Queens", $P$4="Richmond"), "&lt;2/2/2022", "&lt;4/1/2023"), D124:D148)+D121</f>
        <v>0</v>
      </c>
      <c r="E149" s="83"/>
      <c r="F149" s="83"/>
      <c r="G149" s="82"/>
      <c r="H149" s="82"/>
      <c r="I149" s="83"/>
      <c r="J149" s="83"/>
      <c r="K149" s="82"/>
      <c r="L149" s="82"/>
      <c r="M149" s="83"/>
      <c r="N149" s="83"/>
      <c r="O149" s="82"/>
    </row>
    <row r="150" spans="1:21" ht="30" customHeight="1" thickBot="1" x14ac:dyDescent="0.3">
      <c r="A150" s="207" t="str">
        <f>IF(OR($P$4="Kings", $P$4="Queens", $P$4="Richmond"), "TOTAL HOURS starting 2/2/2022", "TOTAL HOURS starting 4/1/2023")</f>
        <v>TOTAL HOURS starting 4/1/2023</v>
      </c>
      <c r="B150" s="207"/>
      <c r="C150" s="208"/>
      <c r="D150" s="136">
        <f>SUMIF($A124:$A148, IF(OR($P$4="Kings", $P$4="Queens", $P$4="Richmond"), "&gt;2/2/2022", "&gt;4/1/2023"), D124:D148)+D122</f>
        <v>0</v>
      </c>
      <c r="E150" s="107"/>
      <c r="F150" s="108"/>
      <c r="G150" s="82"/>
      <c r="H150" s="82"/>
      <c r="I150" s="107"/>
      <c r="J150" s="108"/>
      <c r="K150" s="82"/>
      <c r="L150" s="82"/>
      <c r="M150" s="109"/>
      <c r="N150" s="108"/>
      <c r="O150" s="82"/>
    </row>
    <row r="151" spans="1:21" ht="30" customHeight="1" thickBot="1" x14ac:dyDescent="0.3">
      <c r="A151" s="1"/>
      <c r="B151" s="1"/>
      <c r="C151" s="66"/>
      <c r="D151" s="147"/>
      <c r="E151" s="109"/>
      <c r="F151" s="108"/>
      <c r="G151" s="82"/>
      <c r="H151" s="82"/>
      <c r="I151" s="109"/>
      <c r="J151" s="108"/>
      <c r="K151" s="82"/>
      <c r="L151" s="82"/>
      <c r="M151" s="109"/>
      <c r="N151" s="108"/>
      <c r="O151" s="82"/>
    </row>
    <row r="152" spans="1:21" ht="30" customHeight="1" x14ac:dyDescent="0.25">
      <c r="A152" s="164"/>
      <c r="B152" s="163"/>
      <c r="C152" s="163"/>
      <c r="D152" s="137">
        <f t="shared" ref="D152:D176" si="5">IF(((C152-B152)*24)&gt;8,8,((C152-B152)*24))</f>
        <v>0</v>
      </c>
      <c r="E152" s="167"/>
      <c r="F152" s="196"/>
      <c r="G152" s="197"/>
      <c r="H152" s="197"/>
      <c r="I152" s="197"/>
      <c r="J152" s="197"/>
      <c r="K152" s="197"/>
      <c r="L152" s="197"/>
      <c r="M152" s="197"/>
      <c r="N152" s="197"/>
      <c r="O152" s="197"/>
      <c r="P152" s="197"/>
      <c r="Q152" s="197"/>
      <c r="R152" s="197"/>
      <c r="S152" s="197"/>
      <c r="T152" s="198"/>
      <c r="U152" s="1"/>
    </row>
    <row r="153" spans="1:21" ht="30" customHeight="1" x14ac:dyDescent="0.25">
      <c r="A153" s="164"/>
      <c r="B153" s="163"/>
      <c r="C153" s="163"/>
      <c r="D153" s="135">
        <f t="shared" si="5"/>
        <v>0</v>
      </c>
      <c r="E153" s="167"/>
      <c r="F153" s="196"/>
      <c r="G153" s="197"/>
      <c r="H153" s="197"/>
      <c r="I153" s="197"/>
      <c r="J153" s="197"/>
      <c r="K153" s="197"/>
      <c r="L153" s="197"/>
      <c r="M153" s="197"/>
      <c r="N153" s="197"/>
      <c r="O153" s="197"/>
      <c r="P153" s="197"/>
      <c r="Q153" s="197"/>
      <c r="R153" s="197"/>
      <c r="S153" s="197"/>
      <c r="T153" s="198"/>
      <c r="U153" s="1"/>
    </row>
    <row r="154" spans="1:21" ht="30" customHeight="1" x14ac:dyDescent="0.25">
      <c r="A154" s="164"/>
      <c r="B154" s="163"/>
      <c r="C154" s="163"/>
      <c r="D154" s="135">
        <f t="shared" si="5"/>
        <v>0</v>
      </c>
      <c r="E154" s="167"/>
      <c r="F154" s="196"/>
      <c r="G154" s="197"/>
      <c r="H154" s="197"/>
      <c r="I154" s="197"/>
      <c r="J154" s="197"/>
      <c r="K154" s="197"/>
      <c r="L154" s="197"/>
      <c r="M154" s="197"/>
      <c r="N154" s="197"/>
      <c r="O154" s="197"/>
      <c r="P154" s="197"/>
      <c r="Q154" s="197"/>
      <c r="R154" s="197"/>
      <c r="S154" s="197"/>
      <c r="T154" s="198"/>
      <c r="U154" s="1"/>
    </row>
    <row r="155" spans="1:21" ht="30" customHeight="1" x14ac:dyDescent="0.25">
      <c r="A155" s="164"/>
      <c r="B155" s="163"/>
      <c r="C155" s="163"/>
      <c r="D155" s="135">
        <f t="shared" si="5"/>
        <v>0</v>
      </c>
      <c r="E155" s="167"/>
      <c r="F155" s="196"/>
      <c r="G155" s="197"/>
      <c r="H155" s="197"/>
      <c r="I155" s="197"/>
      <c r="J155" s="197"/>
      <c r="K155" s="197"/>
      <c r="L155" s="197"/>
      <c r="M155" s="197"/>
      <c r="N155" s="197"/>
      <c r="O155" s="197"/>
      <c r="P155" s="197"/>
      <c r="Q155" s="197"/>
      <c r="R155" s="197"/>
      <c r="S155" s="197"/>
      <c r="T155" s="198"/>
      <c r="U155" s="1"/>
    </row>
    <row r="156" spans="1:21" ht="30" customHeight="1" x14ac:dyDescent="0.25">
      <c r="A156" s="164"/>
      <c r="B156" s="163"/>
      <c r="C156" s="163"/>
      <c r="D156" s="135">
        <f t="shared" si="5"/>
        <v>0</v>
      </c>
      <c r="E156" s="167"/>
      <c r="F156" s="196"/>
      <c r="G156" s="197"/>
      <c r="H156" s="197"/>
      <c r="I156" s="197"/>
      <c r="J156" s="197"/>
      <c r="K156" s="197"/>
      <c r="L156" s="197"/>
      <c r="M156" s="197"/>
      <c r="N156" s="197"/>
      <c r="O156" s="197"/>
      <c r="P156" s="197"/>
      <c r="Q156" s="197"/>
      <c r="R156" s="197"/>
      <c r="S156" s="197"/>
      <c r="T156" s="198"/>
      <c r="U156" s="1"/>
    </row>
    <row r="157" spans="1:21" ht="30" customHeight="1" x14ac:dyDescent="0.25">
      <c r="A157" s="164"/>
      <c r="B157" s="163"/>
      <c r="C157" s="163"/>
      <c r="D157" s="135">
        <f t="shared" si="5"/>
        <v>0</v>
      </c>
      <c r="E157" s="167"/>
      <c r="F157" s="196"/>
      <c r="G157" s="197"/>
      <c r="H157" s="197"/>
      <c r="I157" s="197"/>
      <c r="J157" s="197"/>
      <c r="K157" s="197"/>
      <c r="L157" s="197"/>
      <c r="M157" s="197"/>
      <c r="N157" s="197"/>
      <c r="O157" s="197"/>
      <c r="P157" s="197"/>
      <c r="Q157" s="197"/>
      <c r="R157" s="197"/>
      <c r="S157" s="197"/>
      <c r="T157" s="198"/>
      <c r="U157" s="1"/>
    </row>
    <row r="158" spans="1:21" ht="30" customHeight="1" x14ac:dyDescent="0.25">
      <c r="A158" s="164"/>
      <c r="B158" s="163"/>
      <c r="C158" s="163"/>
      <c r="D158" s="135">
        <f t="shared" si="5"/>
        <v>0</v>
      </c>
      <c r="E158" s="167"/>
      <c r="F158" s="196"/>
      <c r="G158" s="197"/>
      <c r="H158" s="197"/>
      <c r="I158" s="197"/>
      <c r="J158" s="197"/>
      <c r="K158" s="197"/>
      <c r="L158" s="197"/>
      <c r="M158" s="197"/>
      <c r="N158" s="197"/>
      <c r="O158" s="197"/>
      <c r="P158" s="197"/>
      <c r="Q158" s="197"/>
      <c r="R158" s="197"/>
      <c r="S158" s="197"/>
      <c r="T158" s="198"/>
      <c r="U158" s="1"/>
    </row>
    <row r="159" spans="1:21" ht="30" customHeight="1" x14ac:dyDescent="0.25">
      <c r="A159" s="164"/>
      <c r="B159" s="163"/>
      <c r="C159" s="163"/>
      <c r="D159" s="135">
        <f t="shared" si="5"/>
        <v>0</v>
      </c>
      <c r="E159" s="167"/>
      <c r="F159" s="196"/>
      <c r="G159" s="197"/>
      <c r="H159" s="197"/>
      <c r="I159" s="197"/>
      <c r="J159" s="197"/>
      <c r="K159" s="197"/>
      <c r="L159" s="197"/>
      <c r="M159" s="197"/>
      <c r="N159" s="197"/>
      <c r="O159" s="197"/>
      <c r="P159" s="197"/>
      <c r="Q159" s="197"/>
      <c r="R159" s="197"/>
      <c r="S159" s="197"/>
      <c r="T159" s="198"/>
      <c r="U159" s="1"/>
    </row>
    <row r="160" spans="1:21" ht="30" customHeight="1" x14ac:dyDescent="0.25">
      <c r="A160" s="164"/>
      <c r="B160" s="163"/>
      <c r="C160" s="163"/>
      <c r="D160" s="135">
        <f t="shared" si="5"/>
        <v>0</v>
      </c>
      <c r="E160" s="167"/>
      <c r="F160" s="196"/>
      <c r="G160" s="197"/>
      <c r="H160" s="197"/>
      <c r="I160" s="197"/>
      <c r="J160" s="197"/>
      <c r="K160" s="197"/>
      <c r="L160" s="197"/>
      <c r="M160" s="197"/>
      <c r="N160" s="197"/>
      <c r="O160" s="197"/>
      <c r="P160" s="197"/>
      <c r="Q160" s="197"/>
      <c r="R160" s="197"/>
      <c r="S160" s="197"/>
      <c r="T160" s="198"/>
      <c r="U160" s="1"/>
    </row>
    <row r="161" spans="1:21" ht="30" customHeight="1" x14ac:dyDescent="0.25">
      <c r="A161" s="164"/>
      <c r="B161" s="163"/>
      <c r="C161" s="163"/>
      <c r="D161" s="135">
        <f t="shared" si="5"/>
        <v>0</v>
      </c>
      <c r="E161" s="167"/>
      <c r="F161" s="196"/>
      <c r="G161" s="197"/>
      <c r="H161" s="197"/>
      <c r="I161" s="197"/>
      <c r="J161" s="197"/>
      <c r="K161" s="197"/>
      <c r="L161" s="197"/>
      <c r="M161" s="197"/>
      <c r="N161" s="197"/>
      <c r="O161" s="197"/>
      <c r="P161" s="197"/>
      <c r="Q161" s="197"/>
      <c r="R161" s="197"/>
      <c r="S161" s="197"/>
      <c r="T161" s="198"/>
      <c r="U161" s="1"/>
    </row>
    <row r="162" spans="1:21" ht="30" customHeight="1" x14ac:dyDescent="0.25">
      <c r="A162" s="164"/>
      <c r="B162" s="163"/>
      <c r="C162" s="163"/>
      <c r="D162" s="135">
        <f t="shared" si="5"/>
        <v>0</v>
      </c>
      <c r="E162" s="167"/>
      <c r="F162" s="196"/>
      <c r="G162" s="197"/>
      <c r="H162" s="197"/>
      <c r="I162" s="197"/>
      <c r="J162" s="197"/>
      <c r="K162" s="197"/>
      <c r="L162" s="197"/>
      <c r="M162" s="197"/>
      <c r="N162" s="197"/>
      <c r="O162" s="197"/>
      <c r="P162" s="197"/>
      <c r="Q162" s="197"/>
      <c r="R162" s="197"/>
      <c r="S162" s="197"/>
      <c r="T162" s="198"/>
      <c r="U162" s="1"/>
    </row>
    <row r="163" spans="1:21" ht="30" customHeight="1" x14ac:dyDescent="0.25">
      <c r="A163" s="164"/>
      <c r="B163" s="163"/>
      <c r="C163" s="163"/>
      <c r="D163" s="135">
        <f t="shared" si="5"/>
        <v>0</v>
      </c>
      <c r="E163" s="167"/>
      <c r="F163" s="196"/>
      <c r="G163" s="197"/>
      <c r="H163" s="197"/>
      <c r="I163" s="197"/>
      <c r="J163" s="197"/>
      <c r="K163" s="197"/>
      <c r="L163" s="197"/>
      <c r="M163" s="197"/>
      <c r="N163" s="197"/>
      <c r="O163" s="197"/>
      <c r="P163" s="197"/>
      <c r="Q163" s="197"/>
      <c r="R163" s="197"/>
      <c r="S163" s="197"/>
      <c r="T163" s="198"/>
      <c r="U163" s="1"/>
    </row>
    <row r="164" spans="1:21" ht="30" customHeight="1" x14ac:dyDescent="0.25">
      <c r="A164" s="164"/>
      <c r="B164" s="163"/>
      <c r="C164" s="163"/>
      <c r="D164" s="135">
        <f t="shared" si="5"/>
        <v>0</v>
      </c>
      <c r="E164" s="167"/>
      <c r="F164" s="196"/>
      <c r="G164" s="197"/>
      <c r="H164" s="197"/>
      <c r="I164" s="197"/>
      <c r="J164" s="197"/>
      <c r="K164" s="197"/>
      <c r="L164" s="197"/>
      <c r="M164" s="197"/>
      <c r="N164" s="197"/>
      <c r="O164" s="197"/>
      <c r="P164" s="197"/>
      <c r="Q164" s="197"/>
      <c r="R164" s="197"/>
      <c r="S164" s="197"/>
      <c r="T164" s="198"/>
      <c r="U164" s="1"/>
    </row>
    <row r="165" spans="1:21" ht="30" customHeight="1" x14ac:dyDescent="0.25">
      <c r="A165" s="164"/>
      <c r="B165" s="163"/>
      <c r="C165" s="163"/>
      <c r="D165" s="135">
        <f t="shared" si="5"/>
        <v>0</v>
      </c>
      <c r="E165" s="167"/>
      <c r="F165" s="196"/>
      <c r="G165" s="197"/>
      <c r="H165" s="197"/>
      <c r="I165" s="197"/>
      <c r="J165" s="197"/>
      <c r="K165" s="197"/>
      <c r="L165" s="197"/>
      <c r="M165" s="197"/>
      <c r="N165" s="197"/>
      <c r="O165" s="197"/>
      <c r="P165" s="197"/>
      <c r="Q165" s="197"/>
      <c r="R165" s="197"/>
      <c r="S165" s="197"/>
      <c r="T165" s="198"/>
      <c r="U165" s="1"/>
    </row>
    <row r="166" spans="1:21" ht="30" customHeight="1" x14ac:dyDescent="0.25">
      <c r="A166" s="164"/>
      <c r="B166" s="163"/>
      <c r="C166" s="163"/>
      <c r="D166" s="135">
        <f t="shared" si="5"/>
        <v>0</v>
      </c>
      <c r="E166" s="167"/>
      <c r="F166" s="196"/>
      <c r="G166" s="197"/>
      <c r="H166" s="197"/>
      <c r="I166" s="197"/>
      <c r="J166" s="197"/>
      <c r="K166" s="197"/>
      <c r="L166" s="197"/>
      <c r="M166" s="197"/>
      <c r="N166" s="197"/>
      <c r="O166" s="197"/>
      <c r="P166" s="197"/>
      <c r="Q166" s="197"/>
      <c r="R166" s="197"/>
      <c r="S166" s="197"/>
      <c r="T166" s="198"/>
      <c r="U166" s="1"/>
    </row>
    <row r="167" spans="1:21" ht="30" customHeight="1" x14ac:dyDescent="0.25">
      <c r="A167" s="164"/>
      <c r="B167" s="163"/>
      <c r="C167" s="163"/>
      <c r="D167" s="135">
        <f t="shared" si="5"/>
        <v>0</v>
      </c>
      <c r="E167" s="167"/>
      <c r="F167" s="196"/>
      <c r="G167" s="197"/>
      <c r="H167" s="197"/>
      <c r="I167" s="197"/>
      <c r="J167" s="197"/>
      <c r="K167" s="197"/>
      <c r="L167" s="197"/>
      <c r="M167" s="197"/>
      <c r="N167" s="197"/>
      <c r="O167" s="197"/>
      <c r="P167" s="197"/>
      <c r="Q167" s="197"/>
      <c r="R167" s="197"/>
      <c r="S167" s="197"/>
      <c r="T167" s="198"/>
      <c r="U167" s="1"/>
    </row>
    <row r="168" spans="1:21" ht="30" customHeight="1" x14ac:dyDescent="0.25">
      <c r="A168" s="164"/>
      <c r="B168" s="163"/>
      <c r="C168" s="163"/>
      <c r="D168" s="135">
        <f t="shared" si="5"/>
        <v>0</v>
      </c>
      <c r="E168" s="167"/>
      <c r="F168" s="196"/>
      <c r="G168" s="197"/>
      <c r="H168" s="197"/>
      <c r="I168" s="197"/>
      <c r="J168" s="197"/>
      <c r="K168" s="197"/>
      <c r="L168" s="197"/>
      <c r="M168" s="197"/>
      <c r="N168" s="197"/>
      <c r="O168" s="197"/>
      <c r="P168" s="197"/>
      <c r="Q168" s="197"/>
      <c r="R168" s="197"/>
      <c r="S168" s="197"/>
      <c r="T168" s="198"/>
      <c r="U168" s="1"/>
    </row>
    <row r="169" spans="1:21" ht="30" customHeight="1" x14ac:dyDescent="0.25">
      <c r="A169" s="164"/>
      <c r="B169" s="163"/>
      <c r="C169" s="163"/>
      <c r="D169" s="135">
        <f t="shared" si="5"/>
        <v>0</v>
      </c>
      <c r="E169" s="167"/>
      <c r="F169" s="196"/>
      <c r="G169" s="197"/>
      <c r="H169" s="197"/>
      <c r="I169" s="197"/>
      <c r="J169" s="197"/>
      <c r="K169" s="197"/>
      <c r="L169" s="197"/>
      <c r="M169" s="197"/>
      <c r="N169" s="197"/>
      <c r="O169" s="197"/>
      <c r="P169" s="197"/>
      <c r="Q169" s="197"/>
      <c r="R169" s="197"/>
      <c r="S169" s="197"/>
      <c r="T169" s="198"/>
      <c r="U169" s="1"/>
    </row>
    <row r="170" spans="1:21" ht="30" customHeight="1" x14ac:dyDescent="0.25">
      <c r="A170" s="164"/>
      <c r="B170" s="163"/>
      <c r="C170" s="163"/>
      <c r="D170" s="135">
        <f t="shared" si="5"/>
        <v>0</v>
      </c>
      <c r="E170" s="167"/>
      <c r="F170" s="196"/>
      <c r="G170" s="197"/>
      <c r="H170" s="197"/>
      <c r="I170" s="197"/>
      <c r="J170" s="197"/>
      <c r="K170" s="197"/>
      <c r="L170" s="197"/>
      <c r="M170" s="197"/>
      <c r="N170" s="197"/>
      <c r="O170" s="197"/>
      <c r="P170" s="197"/>
      <c r="Q170" s="197"/>
      <c r="R170" s="197"/>
      <c r="S170" s="197"/>
      <c r="T170" s="198"/>
      <c r="U170" s="1"/>
    </row>
    <row r="171" spans="1:21" ht="30" customHeight="1" x14ac:dyDescent="0.25">
      <c r="A171" s="164"/>
      <c r="B171" s="163"/>
      <c r="C171" s="163"/>
      <c r="D171" s="135">
        <f t="shared" si="5"/>
        <v>0</v>
      </c>
      <c r="E171" s="167"/>
      <c r="F171" s="196"/>
      <c r="G171" s="197"/>
      <c r="H171" s="197"/>
      <c r="I171" s="197"/>
      <c r="J171" s="197"/>
      <c r="K171" s="197"/>
      <c r="L171" s="197"/>
      <c r="M171" s="197"/>
      <c r="N171" s="197"/>
      <c r="O171" s="197"/>
      <c r="P171" s="197"/>
      <c r="Q171" s="197"/>
      <c r="R171" s="197"/>
      <c r="S171" s="197"/>
      <c r="T171" s="198"/>
      <c r="U171" s="1"/>
    </row>
    <row r="172" spans="1:21" ht="30" customHeight="1" x14ac:dyDescent="0.25">
      <c r="A172" s="164"/>
      <c r="B172" s="163"/>
      <c r="C172" s="163"/>
      <c r="D172" s="135">
        <f t="shared" si="5"/>
        <v>0</v>
      </c>
      <c r="E172" s="167"/>
      <c r="F172" s="196"/>
      <c r="G172" s="197"/>
      <c r="H172" s="197"/>
      <c r="I172" s="197"/>
      <c r="J172" s="197"/>
      <c r="K172" s="197"/>
      <c r="L172" s="197"/>
      <c r="M172" s="197"/>
      <c r="N172" s="197"/>
      <c r="O172" s="197"/>
      <c r="P172" s="197"/>
      <c r="Q172" s="197"/>
      <c r="R172" s="197"/>
      <c r="S172" s="197"/>
      <c r="T172" s="198"/>
      <c r="U172" s="1"/>
    </row>
    <row r="173" spans="1:21" ht="30" customHeight="1" x14ac:dyDescent="0.25">
      <c r="A173" s="164"/>
      <c r="B173" s="163"/>
      <c r="C173" s="163"/>
      <c r="D173" s="135">
        <f t="shared" si="5"/>
        <v>0</v>
      </c>
      <c r="E173" s="167"/>
      <c r="F173" s="196"/>
      <c r="G173" s="197"/>
      <c r="H173" s="197"/>
      <c r="I173" s="197"/>
      <c r="J173" s="197"/>
      <c r="K173" s="197"/>
      <c r="L173" s="197"/>
      <c r="M173" s="197"/>
      <c r="N173" s="197"/>
      <c r="O173" s="197"/>
      <c r="P173" s="197"/>
      <c r="Q173" s="197"/>
      <c r="R173" s="197"/>
      <c r="S173" s="197"/>
      <c r="T173" s="198"/>
      <c r="U173" s="1"/>
    </row>
    <row r="174" spans="1:21" ht="30" customHeight="1" x14ac:dyDescent="0.25">
      <c r="A174" s="164"/>
      <c r="B174" s="163"/>
      <c r="C174" s="163"/>
      <c r="D174" s="135">
        <f t="shared" si="5"/>
        <v>0</v>
      </c>
      <c r="E174" s="167"/>
      <c r="F174" s="196"/>
      <c r="G174" s="197"/>
      <c r="H174" s="197"/>
      <c r="I174" s="197"/>
      <c r="J174" s="197"/>
      <c r="K174" s="197"/>
      <c r="L174" s="197"/>
      <c r="M174" s="197"/>
      <c r="N174" s="197"/>
      <c r="O174" s="197"/>
      <c r="P174" s="197"/>
      <c r="Q174" s="197"/>
      <c r="R174" s="197"/>
      <c r="S174" s="197"/>
      <c r="T174" s="198"/>
      <c r="U174" s="1"/>
    </row>
    <row r="175" spans="1:21" ht="30" customHeight="1" x14ac:dyDescent="0.25">
      <c r="A175" s="164"/>
      <c r="B175" s="163"/>
      <c r="C175" s="163"/>
      <c r="D175" s="135">
        <f t="shared" si="5"/>
        <v>0</v>
      </c>
      <c r="E175" s="167"/>
      <c r="F175" s="196"/>
      <c r="G175" s="197"/>
      <c r="H175" s="197"/>
      <c r="I175" s="197"/>
      <c r="J175" s="197"/>
      <c r="K175" s="197"/>
      <c r="L175" s="197"/>
      <c r="M175" s="197"/>
      <c r="N175" s="197"/>
      <c r="O175" s="197"/>
      <c r="P175" s="197"/>
      <c r="Q175" s="197"/>
      <c r="R175" s="197"/>
      <c r="S175" s="197"/>
      <c r="T175" s="198"/>
      <c r="U175" s="1"/>
    </row>
    <row r="176" spans="1:21" ht="30" customHeight="1" thickBot="1" x14ac:dyDescent="0.3">
      <c r="A176" s="165"/>
      <c r="B176" s="166"/>
      <c r="C176" s="166"/>
      <c r="D176" s="135">
        <f t="shared" si="5"/>
        <v>0</v>
      </c>
      <c r="E176" s="168"/>
      <c r="F176" s="200"/>
      <c r="G176" s="201"/>
      <c r="H176" s="201"/>
      <c r="I176" s="201"/>
      <c r="J176" s="201"/>
      <c r="K176" s="201"/>
      <c r="L176" s="201"/>
      <c r="M176" s="201"/>
      <c r="N176" s="201"/>
      <c r="O176" s="201"/>
      <c r="P176" s="201"/>
      <c r="Q176" s="201"/>
      <c r="R176" s="201"/>
      <c r="S176" s="201"/>
      <c r="T176" s="202"/>
      <c r="U176" s="1"/>
    </row>
    <row r="177" spans="1:21" ht="30" customHeight="1" thickBot="1" x14ac:dyDescent="0.3">
      <c r="A177" s="209" t="str">
        <f>IF(OR($P$4="Kings", $P$4="Queens", $P$4="Richmond"), "TOTAL HOURS before 2/2/2022", "TOTAL HOURS before 4/1/2023")</f>
        <v>TOTAL HOURS before 4/1/2023</v>
      </c>
      <c r="B177" s="209"/>
      <c r="C177" s="210"/>
      <c r="D177" s="136">
        <f>SUMIF($A152:$A176, IF(OR($P$4="Kings", $P$4="Queens", $P$4="Richmond"), "&lt;2/2/2022", "&lt;4/1/2023"), D152:D176)+D149</f>
        <v>0</v>
      </c>
      <c r="E177" s="83"/>
      <c r="F177" s="83"/>
      <c r="G177" s="82"/>
      <c r="H177" s="82"/>
      <c r="I177" s="83"/>
      <c r="J177" s="83"/>
      <c r="K177" s="82"/>
      <c r="L177" s="82"/>
      <c r="M177" s="83"/>
      <c r="N177" s="83"/>
      <c r="O177" s="82"/>
    </row>
    <row r="178" spans="1:21" ht="30" customHeight="1" thickBot="1" x14ac:dyDescent="0.3">
      <c r="A178" s="207" t="str">
        <f>IF(OR($P$4="Kings", $P$4="Queens", $P$4="Richmond"), "TOTAL HOURS starting 2/2/2022", "TOTAL HOURS starting 4/1/2023")</f>
        <v>TOTAL HOURS starting 4/1/2023</v>
      </c>
      <c r="B178" s="207"/>
      <c r="C178" s="208"/>
      <c r="D178" s="136">
        <f>SUMIF($A152:$A176, IF(OR($P$4="Kings", $P$4="Queens", $P$4="Richmond"), "&gt;2/2/2022", "&gt;4/1/2023"), D152:D176)+D150</f>
        <v>0</v>
      </c>
      <c r="E178" s="107"/>
      <c r="F178" s="108"/>
      <c r="G178" s="82"/>
      <c r="H178" s="82"/>
      <c r="I178" s="107"/>
      <c r="J178" s="108"/>
      <c r="K178" s="82"/>
      <c r="L178" s="82"/>
      <c r="M178" s="109"/>
      <c r="N178" s="108"/>
      <c r="O178" s="82"/>
    </row>
    <row r="179" spans="1:21" ht="30" customHeight="1" thickBot="1" x14ac:dyDescent="0.3">
      <c r="A179" s="1"/>
      <c r="B179" s="1"/>
      <c r="C179" s="66"/>
      <c r="D179" s="147"/>
      <c r="E179" s="109"/>
      <c r="F179" s="108"/>
      <c r="G179" s="82"/>
      <c r="H179" s="82"/>
      <c r="I179" s="109"/>
      <c r="J179" s="108"/>
      <c r="K179" s="82"/>
      <c r="L179" s="82"/>
      <c r="M179" s="109"/>
      <c r="N179" s="108"/>
      <c r="O179" s="82"/>
    </row>
    <row r="180" spans="1:21" ht="30" customHeight="1" x14ac:dyDescent="0.25">
      <c r="A180" s="164"/>
      <c r="B180" s="163"/>
      <c r="C180" s="163"/>
      <c r="D180" s="137">
        <f t="shared" ref="D180:D203" si="6">IF(((C180-B180)*24)&gt;8,8,((C180-B180)*24))</f>
        <v>0</v>
      </c>
      <c r="E180" s="167"/>
      <c r="F180" s="196"/>
      <c r="G180" s="197"/>
      <c r="H180" s="197"/>
      <c r="I180" s="197"/>
      <c r="J180" s="197"/>
      <c r="K180" s="197"/>
      <c r="L180" s="197"/>
      <c r="M180" s="197"/>
      <c r="N180" s="197"/>
      <c r="O180" s="197"/>
      <c r="P180" s="197"/>
      <c r="Q180" s="197"/>
      <c r="R180" s="197"/>
      <c r="S180" s="197"/>
      <c r="T180" s="198"/>
      <c r="U180" s="1"/>
    </row>
    <row r="181" spans="1:21" ht="30" customHeight="1" x14ac:dyDescent="0.25">
      <c r="A181" s="164"/>
      <c r="B181" s="163"/>
      <c r="C181" s="163"/>
      <c r="D181" s="135">
        <f t="shared" si="6"/>
        <v>0</v>
      </c>
      <c r="E181" s="167"/>
      <c r="F181" s="196"/>
      <c r="G181" s="197"/>
      <c r="H181" s="197"/>
      <c r="I181" s="197"/>
      <c r="J181" s="197"/>
      <c r="K181" s="197"/>
      <c r="L181" s="197"/>
      <c r="M181" s="197"/>
      <c r="N181" s="197"/>
      <c r="O181" s="197"/>
      <c r="P181" s="197"/>
      <c r="Q181" s="197"/>
      <c r="R181" s="197"/>
      <c r="S181" s="197"/>
      <c r="T181" s="198"/>
      <c r="U181" s="1"/>
    </row>
    <row r="182" spans="1:21" ht="30" customHeight="1" x14ac:dyDescent="0.25">
      <c r="A182" s="164"/>
      <c r="B182" s="163"/>
      <c r="C182" s="163"/>
      <c r="D182" s="135">
        <f t="shared" si="6"/>
        <v>0</v>
      </c>
      <c r="E182" s="167"/>
      <c r="F182" s="196"/>
      <c r="G182" s="197"/>
      <c r="H182" s="197"/>
      <c r="I182" s="197"/>
      <c r="J182" s="197"/>
      <c r="K182" s="197"/>
      <c r="L182" s="197"/>
      <c r="M182" s="197"/>
      <c r="N182" s="197"/>
      <c r="O182" s="197"/>
      <c r="P182" s="197"/>
      <c r="Q182" s="197"/>
      <c r="R182" s="197"/>
      <c r="S182" s="197"/>
      <c r="T182" s="198"/>
      <c r="U182" s="1"/>
    </row>
    <row r="183" spans="1:21" ht="30" customHeight="1" x14ac:dyDescent="0.25">
      <c r="A183" s="164"/>
      <c r="B183" s="163"/>
      <c r="C183" s="163"/>
      <c r="D183" s="135">
        <f t="shared" si="6"/>
        <v>0</v>
      </c>
      <c r="E183" s="167"/>
      <c r="F183" s="196"/>
      <c r="G183" s="197"/>
      <c r="H183" s="197"/>
      <c r="I183" s="197"/>
      <c r="J183" s="197"/>
      <c r="K183" s="197"/>
      <c r="L183" s="197"/>
      <c r="M183" s="197"/>
      <c r="N183" s="197"/>
      <c r="O183" s="197"/>
      <c r="P183" s="197"/>
      <c r="Q183" s="197"/>
      <c r="R183" s="197"/>
      <c r="S183" s="197"/>
      <c r="T183" s="198"/>
      <c r="U183" s="1"/>
    </row>
    <row r="184" spans="1:21" ht="30" customHeight="1" x14ac:dyDescent="0.25">
      <c r="A184" s="164"/>
      <c r="B184" s="163"/>
      <c r="C184" s="163"/>
      <c r="D184" s="135">
        <f t="shared" si="6"/>
        <v>0</v>
      </c>
      <c r="E184" s="167"/>
      <c r="F184" s="196"/>
      <c r="G184" s="197"/>
      <c r="H184" s="197"/>
      <c r="I184" s="197"/>
      <c r="J184" s="197"/>
      <c r="K184" s="197"/>
      <c r="L184" s="197"/>
      <c r="M184" s="197"/>
      <c r="N184" s="197"/>
      <c r="O184" s="197"/>
      <c r="P184" s="197"/>
      <c r="Q184" s="197"/>
      <c r="R184" s="197"/>
      <c r="S184" s="197"/>
      <c r="T184" s="198"/>
      <c r="U184" s="1"/>
    </row>
    <row r="185" spans="1:21" ht="30" customHeight="1" x14ac:dyDescent="0.25">
      <c r="A185" s="164"/>
      <c r="B185" s="163"/>
      <c r="C185" s="163"/>
      <c r="D185" s="135">
        <f t="shared" si="6"/>
        <v>0</v>
      </c>
      <c r="E185" s="167"/>
      <c r="F185" s="196"/>
      <c r="G185" s="197"/>
      <c r="H185" s="197"/>
      <c r="I185" s="197"/>
      <c r="J185" s="197"/>
      <c r="K185" s="197"/>
      <c r="L185" s="197"/>
      <c r="M185" s="197"/>
      <c r="N185" s="197"/>
      <c r="O185" s="197"/>
      <c r="P185" s="197"/>
      <c r="Q185" s="197"/>
      <c r="R185" s="197"/>
      <c r="S185" s="197"/>
      <c r="T185" s="198"/>
      <c r="U185" s="1"/>
    </row>
    <row r="186" spans="1:21" ht="30" customHeight="1" x14ac:dyDescent="0.25">
      <c r="A186" s="164"/>
      <c r="B186" s="163"/>
      <c r="C186" s="163"/>
      <c r="D186" s="135">
        <f t="shared" si="6"/>
        <v>0</v>
      </c>
      <c r="E186" s="167"/>
      <c r="F186" s="196"/>
      <c r="G186" s="197"/>
      <c r="H186" s="197"/>
      <c r="I186" s="197"/>
      <c r="J186" s="197"/>
      <c r="K186" s="197"/>
      <c r="L186" s="197"/>
      <c r="M186" s="197"/>
      <c r="N186" s="197"/>
      <c r="O186" s="197"/>
      <c r="P186" s="197"/>
      <c r="Q186" s="197"/>
      <c r="R186" s="197"/>
      <c r="S186" s="197"/>
      <c r="T186" s="198"/>
      <c r="U186" s="1"/>
    </row>
    <row r="187" spans="1:21" ht="30" customHeight="1" x14ac:dyDescent="0.25">
      <c r="A187" s="164"/>
      <c r="B187" s="163"/>
      <c r="C187" s="163"/>
      <c r="D187" s="135">
        <f t="shared" si="6"/>
        <v>0</v>
      </c>
      <c r="E187" s="167"/>
      <c r="F187" s="196"/>
      <c r="G187" s="197"/>
      <c r="H187" s="197"/>
      <c r="I187" s="197"/>
      <c r="J187" s="197"/>
      <c r="K187" s="197"/>
      <c r="L187" s="197"/>
      <c r="M187" s="197"/>
      <c r="N187" s="197"/>
      <c r="O187" s="197"/>
      <c r="P187" s="197"/>
      <c r="Q187" s="197"/>
      <c r="R187" s="197"/>
      <c r="S187" s="197"/>
      <c r="T187" s="198"/>
      <c r="U187" s="1"/>
    </row>
    <row r="188" spans="1:21" ht="30" customHeight="1" x14ac:dyDescent="0.25">
      <c r="A188" s="164"/>
      <c r="B188" s="163"/>
      <c r="C188" s="163"/>
      <c r="D188" s="135">
        <f t="shared" si="6"/>
        <v>0</v>
      </c>
      <c r="E188" s="167"/>
      <c r="F188" s="196"/>
      <c r="G188" s="197"/>
      <c r="H188" s="197"/>
      <c r="I188" s="197"/>
      <c r="J188" s="197"/>
      <c r="K188" s="197"/>
      <c r="L188" s="197"/>
      <c r="M188" s="197"/>
      <c r="N188" s="197"/>
      <c r="O188" s="197"/>
      <c r="P188" s="197"/>
      <c r="Q188" s="197"/>
      <c r="R188" s="197"/>
      <c r="S188" s="197"/>
      <c r="T188" s="198"/>
      <c r="U188" s="1"/>
    </row>
    <row r="189" spans="1:21" ht="30" customHeight="1" x14ac:dyDescent="0.25">
      <c r="A189" s="164"/>
      <c r="B189" s="163"/>
      <c r="C189" s="163"/>
      <c r="D189" s="135">
        <f t="shared" si="6"/>
        <v>0</v>
      </c>
      <c r="E189" s="167"/>
      <c r="F189" s="196"/>
      <c r="G189" s="197"/>
      <c r="H189" s="197"/>
      <c r="I189" s="197"/>
      <c r="J189" s="197"/>
      <c r="K189" s="197"/>
      <c r="L189" s="197"/>
      <c r="M189" s="197"/>
      <c r="N189" s="197"/>
      <c r="O189" s="197"/>
      <c r="P189" s="197"/>
      <c r="Q189" s="197"/>
      <c r="R189" s="197"/>
      <c r="S189" s="197"/>
      <c r="T189" s="198"/>
      <c r="U189" s="1"/>
    </row>
    <row r="190" spans="1:21" ht="30" customHeight="1" x14ac:dyDescent="0.25">
      <c r="A190" s="164"/>
      <c r="B190" s="163"/>
      <c r="C190" s="163"/>
      <c r="D190" s="135">
        <f t="shared" si="6"/>
        <v>0</v>
      </c>
      <c r="E190" s="167"/>
      <c r="F190" s="196"/>
      <c r="G190" s="197"/>
      <c r="H190" s="197"/>
      <c r="I190" s="197"/>
      <c r="J190" s="197"/>
      <c r="K190" s="197"/>
      <c r="L190" s="197"/>
      <c r="M190" s="197"/>
      <c r="N190" s="197"/>
      <c r="O190" s="197"/>
      <c r="P190" s="197"/>
      <c r="Q190" s="197"/>
      <c r="R190" s="197"/>
      <c r="S190" s="197"/>
      <c r="T190" s="198"/>
      <c r="U190" s="1"/>
    </row>
    <row r="191" spans="1:21" ht="30" customHeight="1" x14ac:dyDescent="0.25">
      <c r="A191" s="164"/>
      <c r="B191" s="163"/>
      <c r="C191" s="163"/>
      <c r="D191" s="135">
        <f t="shared" si="6"/>
        <v>0</v>
      </c>
      <c r="E191" s="167"/>
      <c r="F191" s="196"/>
      <c r="G191" s="197"/>
      <c r="H191" s="197"/>
      <c r="I191" s="197"/>
      <c r="J191" s="197"/>
      <c r="K191" s="197"/>
      <c r="L191" s="197"/>
      <c r="M191" s="197"/>
      <c r="N191" s="197"/>
      <c r="O191" s="197"/>
      <c r="P191" s="197"/>
      <c r="Q191" s="197"/>
      <c r="R191" s="197"/>
      <c r="S191" s="197"/>
      <c r="T191" s="198"/>
      <c r="U191" s="1"/>
    </row>
    <row r="192" spans="1:21" ht="30" customHeight="1" x14ac:dyDescent="0.25">
      <c r="A192" s="164"/>
      <c r="B192" s="163"/>
      <c r="C192" s="163"/>
      <c r="D192" s="135">
        <f t="shared" si="6"/>
        <v>0</v>
      </c>
      <c r="E192" s="167"/>
      <c r="F192" s="196"/>
      <c r="G192" s="197"/>
      <c r="H192" s="197"/>
      <c r="I192" s="197"/>
      <c r="J192" s="197"/>
      <c r="K192" s="197"/>
      <c r="L192" s="197"/>
      <c r="M192" s="197"/>
      <c r="N192" s="197"/>
      <c r="O192" s="197"/>
      <c r="P192" s="197"/>
      <c r="Q192" s="197"/>
      <c r="R192" s="197"/>
      <c r="S192" s="197"/>
      <c r="T192" s="198"/>
      <c r="U192" s="1"/>
    </row>
    <row r="193" spans="1:21" ht="30" customHeight="1" x14ac:dyDescent="0.25">
      <c r="A193" s="164"/>
      <c r="B193" s="163"/>
      <c r="C193" s="163"/>
      <c r="D193" s="135">
        <f t="shared" si="6"/>
        <v>0</v>
      </c>
      <c r="E193" s="167"/>
      <c r="F193" s="196"/>
      <c r="G193" s="197"/>
      <c r="H193" s="197"/>
      <c r="I193" s="197"/>
      <c r="J193" s="197"/>
      <c r="K193" s="197"/>
      <c r="L193" s="197"/>
      <c r="M193" s="197"/>
      <c r="N193" s="197"/>
      <c r="O193" s="197"/>
      <c r="P193" s="197"/>
      <c r="Q193" s="197"/>
      <c r="R193" s="197"/>
      <c r="S193" s="197"/>
      <c r="T193" s="198"/>
      <c r="U193" s="1"/>
    </row>
    <row r="194" spans="1:21" ht="30" customHeight="1" x14ac:dyDescent="0.25">
      <c r="A194" s="164"/>
      <c r="B194" s="163"/>
      <c r="C194" s="163"/>
      <c r="D194" s="135">
        <f t="shared" si="6"/>
        <v>0</v>
      </c>
      <c r="E194" s="167"/>
      <c r="F194" s="196"/>
      <c r="G194" s="197"/>
      <c r="H194" s="197"/>
      <c r="I194" s="197"/>
      <c r="J194" s="197"/>
      <c r="K194" s="197"/>
      <c r="L194" s="197"/>
      <c r="M194" s="197"/>
      <c r="N194" s="197"/>
      <c r="O194" s="197"/>
      <c r="P194" s="197"/>
      <c r="Q194" s="197"/>
      <c r="R194" s="197"/>
      <c r="S194" s="197"/>
      <c r="T194" s="198"/>
      <c r="U194" s="1"/>
    </row>
    <row r="195" spans="1:21" ht="30" customHeight="1" x14ac:dyDescent="0.25">
      <c r="A195" s="164"/>
      <c r="B195" s="163"/>
      <c r="C195" s="163"/>
      <c r="D195" s="135">
        <f t="shared" si="6"/>
        <v>0</v>
      </c>
      <c r="E195" s="167"/>
      <c r="F195" s="196"/>
      <c r="G195" s="197"/>
      <c r="H195" s="197"/>
      <c r="I195" s="197"/>
      <c r="J195" s="197"/>
      <c r="K195" s="197"/>
      <c r="L195" s="197"/>
      <c r="M195" s="197"/>
      <c r="N195" s="197"/>
      <c r="O195" s="197"/>
      <c r="P195" s="197"/>
      <c r="Q195" s="197"/>
      <c r="R195" s="197"/>
      <c r="S195" s="197"/>
      <c r="T195" s="198"/>
      <c r="U195" s="1"/>
    </row>
    <row r="196" spans="1:21" ht="30" customHeight="1" x14ac:dyDescent="0.25">
      <c r="A196" s="164"/>
      <c r="B196" s="163"/>
      <c r="C196" s="163"/>
      <c r="D196" s="135">
        <f t="shared" si="6"/>
        <v>0</v>
      </c>
      <c r="E196" s="167"/>
      <c r="F196" s="196"/>
      <c r="G196" s="197"/>
      <c r="H196" s="197"/>
      <c r="I196" s="197"/>
      <c r="J196" s="197"/>
      <c r="K196" s="197"/>
      <c r="L196" s="197"/>
      <c r="M196" s="197"/>
      <c r="N196" s="197"/>
      <c r="O196" s="197"/>
      <c r="P196" s="197"/>
      <c r="Q196" s="197"/>
      <c r="R196" s="197"/>
      <c r="S196" s="197"/>
      <c r="T196" s="198"/>
      <c r="U196" s="1"/>
    </row>
    <row r="197" spans="1:21" ht="30" customHeight="1" x14ac:dyDescent="0.25">
      <c r="A197" s="164"/>
      <c r="B197" s="163"/>
      <c r="C197" s="163"/>
      <c r="D197" s="135">
        <f t="shared" si="6"/>
        <v>0</v>
      </c>
      <c r="E197" s="167"/>
      <c r="F197" s="196"/>
      <c r="G197" s="197"/>
      <c r="H197" s="197"/>
      <c r="I197" s="197"/>
      <c r="J197" s="197"/>
      <c r="K197" s="197"/>
      <c r="L197" s="197"/>
      <c r="M197" s="197"/>
      <c r="N197" s="197"/>
      <c r="O197" s="197"/>
      <c r="P197" s="197"/>
      <c r="Q197" s="197"/>
      <c r="R197" s="197"/>
      <c r="S197" s="197"/>
      <c r="T197" s="198"/>
      <c r="U197" s="1"/>
    </row>
    <row r="198" spans="1:21" ht="30" customHeight="1" x14ac:dyDescent="0.25">
      <c r="A198" s="164"/>
      <c r="B198" s="163"/>
      <c r="C198" s="163"/>
      <c r="D198" s="135">
        <f t="shared" si="6"/>
        <v>0</v>
      </c>
      <c r="E198" s="167"/>
      <c r="F198" s="196"/>
      <c r="G198" s="197"/>
      <c r="H198" s="197"/>
      <c r="I198" s="197"/>
      <c r="J198" s="197"/>
      <c r="K198" s="197"/>
      <c r="L198" s="197"/>
      <c r="M198" s="197"/>
      <c r="N198" s="197"/>
      <c r="O198" s="197"/>
      <c r="P198" s="197"/>
      <c r="Q198" s="197"/>
      <c r="R198" s="197"/>
      <c r="S198" s="197"/>
      <c r="T198" s="198"/>
      <c r="U198" s="1"/>
    </row>
    <row r="199" spans="1:21" ht="30" customHeight="1" x14ac:dyDescent="0.25">
      <c r="A199" s="164"/>
      <c r="B199" s="163"/>
      <c r="C199" s="163"/>
      <c r="D199" s="135">
        <f t="shared" si="6"/>
        <v>0</v>
      </c>
      <c r="E199" s="167"/>
      <c r="F199" s="196"/>
      <c r="G199" s="197"/>
      <c r="H199" s="197"/>
      <c r="I199" s="197"/>
      <c r="J199" s="197"/>
      <c r="K199" s="197"/>
      <c r="L199" s="197"/>
      <c r="M199" s="197"/>
      <c r="N199" s="197"/>
      <c r="O199" s="197"/>
      <c r="P199" s="197"/>
      <c r="Q199" s="197"/>
      <c r="R199" s="197"/>
      <c r="S199" s="197"/>
      <c r="T199" s="198"/>
      <c r="U199" s="1"/>
    </row>
    <row r="200" spans="1:21" ht="30" customHeight="1" x14ac:dyDescent="0.25">
      <c r="A200" s="164"/>
      <c r="B200" s="163"/>
      <c r="C200" s="163"/>
      <c r="D200" s="135">
        <f t="shared" si="6"/>
        <v>0</v>
      </c>
      <c r="E200" s="167"/>
      <c r="F200" s="196"/>
      <c r="G200" s="197"/>
      <c r="H200" s="197"/>
      <c r="I200" s="197"/>
      <c r="J200" s="197"/>
      <c r="K200" s="197"/>
      <c r="L200" s="197"/>
      <c r="M200" s="197"/>
      <c r="N200" s="197"/>
      <c r="O200" s="197"/>
      <c r="P200" s="197"/>
      <c r="Q200" s="197"/>
      <c r="R200" s="197"/>
      <c r="S200" s="197"/>
      <c r="T200" s="198"/>
      <c r="U200" s="1"/>
    </row>
    <row r="201" spans="1:21" ht="30" customHeight="1" x14ac:dyDescent="0.25">
      <c r="A201" s="164"/>
      <c r="B201" s="163"/>
      <c r="C201" s="163"/>
      <c r="D201" s="135">
        <f t="shared" si="6"/>
        <v>0</v>
      </c>
      <c r="E201" s="167"/>
      <c r="F201" s="196"/>
      <c r="G201" s="197"/>
      <c r="H201" s="197"/>
      <c r="I201" s="197"/>
      <c r="J201" s="197"/>
      <c r="K201" s="197"/>
      <c r="L201" s="197"/>
      <c r="M201" s="197"/>
      <c r="N201" s="197"/>
      <c r="O201" s="197"/>
      <c r="P201" s="197"/>
      <c r="Q201" s="197"/>
      <c r="R201" s="197"/>
      <c r="S201" s="197"/>
      <c r="T201" s="198"/>
      <c r="U201" s="1"/>
    </row>
    <row r="202" spans="1:21" ht="30" customHeight="1" x14ac:dyDescent="0.25">
      <c r="A202" s="164"/>
      <c r="B202" s="163"/>
      <c r="C202" s="163"/>
      <c r="D202" s="135">
        <f t="shared" si="6"/>
        <v>0</v>
      </c>
      <c r="E202" s="167"/>
      <c r="F202" s="196"/>
      <c r="G202" s="197"/>
      <c r="H202" s="197"/>
      <c r="I202" s="197"/>
      <c r="J202" s="197"/>
      <c r="K202" s="197"/>
      <c r="L202" s="197"/>
      <c r="M202" s="197"/>
      <c r="N202" s="197"/>
      <c r="O202" s="197"/>
      <c r="P202" s="197"/>
      <c r="Q202" s="197"/>
      <c r="R202" s="197"/>
      <c r="S202" s="197"/>
      <c r="T202" s="198"/>
      <c r="U202" s="1"/>
    </row>
    <row r="203" spans="1:21" ht="30" customHeight="1" thickBot="1" x14ac:dyDescent="0.3">
      <c r="A203" s="164"/>
      <c r="B203" s="163"/>
      <c r="C203" s="163"/>
      <c r="D203" s="135">
        <f t="shared" si="6"/>
        <v>0</v>
      </c>
      <c r="E203" s="168"/>
      <c r="F203" s="200"/>
      <c r="G203" s="201"/>
      <c r="H203" s="201"/>
      <c r="I203" s="201"/>
      <c r="J203" s="201"/>
      <c r="K203" s="201"/>
      <c r="L203" s="201"/>
      <c r="M203" s="201"/>
      <c r="N203" s="201"/>
      <c r="O203" s="201"/>
      <c r="P203" s="201"/>
      <c r="Q203" s="201"/>
      <c r="R203" s="201"/>
      <c r="S203" s="201"/>
      <c r="T203" s="202"/>
      <c r="U203" s="1"/>
    </row>
    <row r="204" spans="1:21" ht="30" customHeight="1" thickBot="1" x14ac:dyDescent="0.3">
      <c r="A204" s="207" t="str">
        <f>IF(OR($P$4="Kings", $P$4="Queens", $P$4="Richmond"), "TOTAL HOURS before 2/2/2022", "TOTAL HOURS before 4/1/2023")</f>
        <v>TOTAL HOURS before 4/1/2023</v>
      </c>
      <c r="B204" s="207"/>
      <c r="C204" s="208"/>
      <c r="D204" s="136">
        <f>SUMIF($A179:$A203, IF(OR($P$4="Kings", $P$4="Queens", $P$4="Richmond"), "&lt;2/2/2022", "&lt;4/1/2023"), D179:D203)+D177</f>
        <v>0</v>
      </c>
      <c r="E204" s="83"/>
      <c r="F204" s="83"/>
      <c r="G204" s="82"/>
      <c r="H204" s="82"/>
      <c r="I204" s="83"/>
      <c r="J204" s="83"/>
      <c r="K204" s="82"/>
      <c r="L204" s="82"/>
      <c r="M204" s="83"/>
      <c r="N204" s="83"/>
      <c r="O204" s="82"/>
      <c r="P204" s="131"/>
      <c r="Q204" s="131"/>
      <c r="R204" s="131"/>
      <c r="S204" s="131"/>
      <c r="T204" s="131"/>
      <c r="U204" s="1"/>
    </row>
    <row r="205" spans="1:21" ht="30" customHeight="1" thickBot="1" x14ac:dyDescent="0.3">
      <c r="A205" s="207" t="str">
        <f>IF(OR($P$4="Kings", $P$4="Queens", $P$4="Richmond"), "TOTAL HOURS starting 2/2/2022", "TOTAL HOURS starting 4/1/2023")</f>
        <v>TOTAL HOURS starting 4/1/2023</v>
      </c>
      <c r="B205" s="207"/>
      <c r="C205" s="208"/>
      <c r="D205" s="136">
        <f>SUMIF($A179:$A203, IF(OR($P$4="Kings", $P$4="Queens", $P$4="Richmond"), "&gt;2/2/2022", "&gt;4/1/2023"), D179:D203)+D178</f>
        <v>0</v>
      </c>
      <c r="E205" s="107"/>
      <c r="F205" s="108"/>
      <c r="G205" s="82"/>
      <c r="H205" s="82"/>
      <c r="I205" s="107"/>
      <c r="J205" s="108"/>
      <c r="K205" s="82"/>
      <c r="L205" s="82"/>
      <c r="M205" s="109"/>
      <c r="N205" s="108"/>
      <c r="O205" s="82"/>
      <c r="P205" s="199"/>
      <c r="Q205" s="199"/>
      <c r="R205" s="199"/>
      <c r="S205" s="199"/>
      <c r="T205" s="199"/>
    </row>
    <row r="206" spans="1:21" ht="30" customHeight="1" thickBot="1" x14ac:dyDescent="0.3">
      <c r="A206" s="1"/>
      <c r="B206" s="81"/>
      <c r="C206" s="81"/>
      <c r="D206" s="147"/>
      <c r="E206" s="83"/>
      <c r="F206" s="83"/>
      <c r="G206" s="82"/>
      <c r="H206" s="65"/>
      <c r="I206" s="83"/>
      <c r="J206" s="83"/>
      <c r="K206" s="82"/>
      <c r="L206" s="65"/>
      <c r="M206" s="83"/>
      <c r="N206" s="83"/>
      <c r="O206" s="82"/>
    </row>
  </sheetData>
  <sheetProtection algorithmName="SHA-512" hashValue="OyR907fXnoMB3EgRmXe3061KOVsw6ldbZQth7FKGxlHKgDOLi9ncDQe2UPTRrmwr2M0RwXyl7x9pK7arHrOjhA==" saltValue="oCH/6iK09ndKmeR49GNryg==" spinCount="100000" sheet="1" objects="1" scenarios="1" selectLockedCells="1"/>
  <mergeCells count="205">
    <mergeCell ref="F83:T83"/>
    <mergeCell ref="F84:T84"/>
    <mergeCell ref="F85:T85"/>
    <mergeCell ref="F86:T86"/>
    <mergeCell ref="F87:T87"/>
    <mergeCell ref="F88:T88"/>
    <mergeCell ref="A1:T1"/>
    <mergeCell ref="A2:T2"/>
    <mergeCell ref="P6:S6"/>
    <mergeCell ref="P4:S4"/>
    <mergeCell ref="A9:T9"/>
    <mergeCell ref="A4:B4"/>
    <mergeCell ref="C4:J4"/>
    <mergeCell ref="I10:K10"/>
    <mergeCell ref="A6:B6"/>
    <mergeCell ref="C6:J6"/>
    <mergeCell ref="B10:D10"/>
    <mergeCell ref="M10:O10"/>
    <mergeCell ref="P10:T10"/>
    <mergeCell ref="M4:O4"/>
    <mergeCell ref="M6:O6"/>
    <mergeCell ref="F11:T11"/>
    <mergeCell ref="F12:T12"/>
    <mergeCell ref="F13:T13"/>
    <mergeCell ref="F62:T62"/>
    <mergeCell ref="F75:T75"/>
    <mergeCell ref="F76:T76"/>
    <mergeCell ref="F77:T77"/>
    <mergeCell ref="F78:T78"/>
    <mergeCell ref="F79:T79"/>
    <mergeCell ref="F80:T80"/>
    <mergeCell ref="F81:T81"/>
    <mergeCell ref="F82:T82"/>
    <mergeCell ref="F63:T63"/>
    <mergeCell ref="F64:T64"/>
    <mergeCell ref="F68:T68"/>
    <mergeCell ref="F69:T69"/>
    <mergeCell ref="F70:T70"/>
    <mergeCell ref="F71:T71"/>
    <mergeCell ref="F72:T72"/>
    <mergeCell ref="F73:T73"/>
    <mergeCell ref="F74:T74"/>
    <mergeCell ref="F53:T53"/>
    <mergeCell ref="F54:T54"/>
    <mergeCell ref="F55:T55"/>
    <mergeCell ref="F56:T56"/>
    <mergeCell ref="F57:T57"/>
    <mergeCell ref="F58:T58"/>
    <mergeCell ref="F59:T59"/>
    <mergeCell ref="F60:T60"/>
    <mergeCell ref="F61:T61"/>
    <mergeCell ref="F172:T172"/>
    <mergeCell ref="F173:T173"/>
    <mergeCell ref="F174:T174"/>
    <mergeCell ref="F175:T175"/>
    <mergeCell ref="F176:T176"/>
    <mergeCell ref="F141:T141"/>
    <mergeCell ref="F119:T119"/>
    <mergeCell ref="F120:T120"/>
    <mergeCell ref="F124:T124"/>
    <mergeCell ref="F125:T125"/>
    <mergeCell ref="F126:T126"/>
    <mergeCell ref="F127:T127"/>
    <mergeCell ref="F128:T128"/>
    <mergeCell ref="F129:T129"/>
    <mergeCell ref="F130:T130"/>
    <mergeCell ref="F131:T131"/>
    <mergeCell ref="F132:T132"/>
    <mergeCell ref="F133:T133"/>
    <mergeCell ref="F134:T134"/>
    <mergeCell ref="F135:T135"/>
    <mergeCell ref="F136:T136"/>
    <mergeCell ref="F138:T138"/>
    <mergeCell ref="F137:T137"/>
    <mergeCell ref="F139:T139"/>
    <mergeCell ref="A65:C65"/>
    <mergeCell ref="A38:C38"/>
    <mergeCell ref="A37:C37"/>
    <mergeCell ref="A204:C204"/>
    <mergeCell ref="A205:C205"/>
    <mergeCell ref="A177:C177"/>
    <mergeCell ref="A178:C178"/>
    <mergeCell ref="A149:C149"/>
    <mergeCell ref="A150:C150"/>
    <mergeCell ref="A121:C121"/>
    <mergeCell ref="A122:C122"/>
    <mergeCell ref="A93:C93"/>
    <mergeCell ref="A94:C94"/>
    <mergeCell ref="A66:C66"/>
    <mergeCell ref="F14:T14"/>
    <mergeCell ref="F15:T15"/>
    <mergeCell ref="F16:T16"/>
    <mergeCell ref="F17:T17"/>
    <mergeCell ref="F18:T18"/>
    <mergeCell ref="F19:T19"/>
    <mergeCell ref="F20:T20"/>
    <mergeCell ref="F21:T21"/>
    <mergeCell ref="F22:T22"/>
    <mergeCell ref="F23:T23"/>
    <mergeCell ref="F24:T24"/>
    <mergeCell ref="F25:T25"/>
    <mergeCell ref="F26:T26"/>
    <mergeCell ref="F27:T27"/>
    <mergeCell ref="F28:T28"/>
    <mergeCell ref="F29:T29"/>
    <mergeCell ref="F30:T30"/>
    <mergeCell ref="F31:T31"/>
    <mergeCell ref="F32:T32"/>
    <mergeCell ref="F33:T33"/>
    <mergeCell ref="F34:T34"/>
    <mergeCell ref="F35:T35"/>
    <mergeCell ref="F36:T36"/>
    <mergeCell ref="F40:T40"/>
    <mergeCell ref="F41:T41"/>
    <mergeCell ref="F42:T42"/>
    <mergeCell ref="F43:T43"/>
    <mergeCell ref="F44:T44"/>
    <mergeCell ref="F45:T45"/>
    <mergeCell ref="F46:T46"/>
    <mergeCell ref="F47:T47"/>
    <mergeCell ref="F48:T48"/>
    <mergeCell ref="F49:T49"/>
    <mergeCell ref="F50:T50"/>
    <mergeCell ref="F51:T51"/>
    <mergeCell ref="F52:T52"/>
    <mergeCell ref="F89:T89"/>
    <mergeCell ref="F90:T90"/>
    <mergeCell ref="F91:T91"/>
    <mergeCell ref="F92:T92"/>
    <mergeCell ref="F96:T96"/>
    <mergeCell ref="F97:T97"/>
    <mergeCell ref="F98:T98"/>
    <mergeCell ref="F99:T99"/>
    <mergeCell ref="F100:T100"/>
    <mergeCell ref="F101:T101"/>
    <mergeCell ref="F102:T102"/>
    <mergeCell ref="F103:T103"/>
    <mergeCell ref="F104:T104"/>
    <mergeCell ref="F105:T105"/>
    <mergeCell ref="F106:T106"/>
    <mergeCell ref="F107:T107"/>
    <mergeCell ref="F108:T108"/>
    <mergeCell ref="F109:T109"/>
    <mergeCell ref="F140:T140"/>
    <mergeCell ref="F110:T110"/>
    <mergeCell ref="F111:T111"/>
    <mergeCell ref="F112:T112"/>
    <mergeCell ref="F113:T113"/>
    <mergeCell ref="F114:T114"/>
    <mergeCell ref="F115:T115"/>
    <mergeCell ref="F116:T116"/>
    <mergeCell ref="F117:T117"/>
    <mergeCell ref="F118:T118"/>
    <mergeCell ref="F142:T142"/>
    <mergeCell ref="F143:T143"/>
    <mergeCell ref="F144:T144"/>
    <mergeCell ref="F145:T145"/>
    <mergeCell ref="F146:T146"/>
    <mergeCell ref="F147:T147"/>
    <mergeCell ref="F148:T148"/>
    <mergeCell ref="F152:T152"/>
    <mergeCell ref="F153:T153"/>
    <mergeCell ref="F154:T154"/>
    <mergeCell ref="F155:T155"/>
    <mergeCell ref="F156:T156"/>
    <mergeCell ref="F157:T157"/>
    <mergeCell ref="F158:T158"/>
    <mergeCell ref="F159:T159"/>
    <mergeCell ref="F160:T160"/>
    <mergeCell ref="F161:T161"/>
    <mergeCell ref="F162:T162"/>
    <mergeCell ref="F197:T197"/>
    <mergeCell ref="F180:T180"/>
    <mergeCell ref="F181:T181"/>
    <mergeCell ref="F182:T182"/>
    <mergeCell ref="F183:T183"/>
    <mergeCell ref="F184:T184"/>
    <mergeCell ref="F185:T185"/>
    <mergeCell ref="F186:T186"/>
    <mergeCell ref="F187:T187"/>
    <mergeCell ref="F188:T188"/>
    <mergeCell ref="F163:T163"/>
    <mergeCell ref="P205:T205"/>
    <mergeCell ref="F171:T171"/>
    <mergeCell ref="F170:T170"/>
    <mergeCell ref="F169:T169"/>
    <mergeCell ref="F168:T168"/>
    <mergeCell ref="F167:T167"/>
    <mergeCell ref="F166:T166"/>
    <mergeCell ref="F165:T165"/>
    <mergeCell ref="F164:T164"/>
    <mergeCell ref="F198:T198"/>
    <mergeCell ref="F199:T199"/>
    <mergeCell ref="F200:T200"/>
    <mergeCell ref="F201:T201"/>
    <mergeCell ref="F202:T202"/>
    <mergeCell ref="F203:T203"/>
    <mergeCell ref="F189:T189"/>
    <mergeCell ref="F190:T190"/>
    <mergeCell ref="F191:T191"/>
    <mergeCell ref="F192:T192"/>
    <mergeCell ref="F193:T193"/>
    <mergeCell ref="F194:T194"/>
    <mergeCell ref="F195:T195"/>
    <mergeCell ref="F196:T196"/>
  </mergeCells>
  <conditionalFormatting sqref="D11:D205">
    <cfRule type="cellIs" dxfId="0" priority="1" operator="lessThan">
      <formula>0</formula>
    </cfRule>
  </conditionalFormatting>
  <dataValidations count="2">
    <dataValidation type="list" allowBlank="1" showInputMessage="1" showErrorMessage="1" errorTitle="Please select county in dropbox." promptTitle="County" prompt="Please select a county in the dropbox." sqref="P4:S4" xr:uid="{67679D7C-62D6-4EC1-A0ED-094ADD658E7A}">
      <formula1>$W$6:$W$15</formula1>
    </dataValidation>
    <dataValidation type="list" allowBlank="1" showInputMessage="1" showErrorMessage="1" sqref="E180:E203 E40:E64 E68:E92 E96:E120 E124:E148 E152:E176 E12:E36" xr:uid="{16D69B46-61A2-4A0E-A913-67A5F1B6AF50}">
      <formula1>$V$10:$V$14</formula1>
    </dataValidation>
  </dataValidations>
  <pageMargins left="0" right="0" top="0" bottom="0" header="0" footer="0"/>
  <pageSetup scale="70" fitToHeight="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05352-4A15-4DB7-A658-72ABA6AC8C96}">
  <sheetPr codeName="Sheet1">
    <tabColor theme="9"/>
  </sheetPr>
  <dimension ref="A1:S147"/>
  <sheetViews>
    <sheetView showGridLines="0" topLeftCell="A16" zoomScaleNormal="100" zoomScaleSheetLayoutView="115" workbookViewId="0">
      <selection activeCell="F43" sqref="F43:M43"/>
    </sheetView>
  </sheetViews>
  <sheetFormatPr defaultRowHeight="15" x14ac:dyDescent="0.25"/>
  <cols>
    <col min="1" max="1" width="2" customWidth="1"/>
    <col min="3" max="3" width="11.85546875" bestFit="1" customWidth="1"/>
    <col min="4" max="4" width="10" customWidth="1"/>
    <col min="5" max="5" width="11.85546875" customWidth="1"/>
    <col min="6" max="6" width="8.7109375" customWidth="1"/>
    <col min="7" max="7" width="10.7109375" customWidth="1"/>
    <col min="8" max="8" width="5.28515625" customWidth="1"/>
    <col min="9" max="9" width="10.7109375" customWidth="1"/>
    <col min="10" max="10" width="3.5703125" customWidth="1"/>
    <col min="11" max="11" width="9.85546875" customWidth="1"/>
    <col min="12" max="12" width="7.28515625" customWidth="1"/>
    <col min="13" max="13" width="12.42578125" bestFit="1" customWidth="1"/>
    <col min="14" max="14" width="2" customWidth="1"/>
    <col min="16" max="16" width="43.28515625" hidden="1" customWidth="1"/>
    <col min="19" max="19" width="10.7109375" bestFit="1" customWidth="1"/>
  </cols>
  <sheetData>
    <row r="1" spans="1:19" s="3" customFormat="1" ht="15.75" x14ac:dyDescent="0.25">
      <c r="A1" s="97"/>
      <c r="B1" s="247" t="s">
        <v>33</v>
      </c>
      <c r="C1" s="247"/>
      <c r="D1" s="247"/>
      <c r="E1" s="247"/>
      <c r="F1" s="247"/>
      <c r="G1" s="247"/>
      <c r="H1" s="247"/>
      <c r="I1" s="247"/>
      <c r="J1" s="247"/>
      <c r="K1" s="247"/>
      <c r="L1" s="247"/>
      <c r="M1" s="247"/>
      <c r="N1" s="97"/>
      <c r="O1" s="97"/>
    </row>
    <row r="2" spans="1:19" s="3" customFormat="1" ht="3.75" customHeight="1" x14ac:dyDescent="0.25">
      <c r="A2" s="97"/>
      <c r="B2" s="247"/>
      <c r="C2" s="247"/>
      <c r="D2" s="247"/>
      <c r="E2" s="247"/>
      <c r="F2" s="247"/>
      <c r="G2" s="247"/>
      <c r="H2" s="247"/>
      <c r="I2" s="247"/>
      <c r="J2" s="247"/>
      <c r="K2" s="247"/>
      <c r="L2" s="247"/>
      <c r="M2" s="247"/>
      <c r="N2" s="97"/>
      <c r="O2" s="97"/>
    </row>
    <row r="3" spans="1:19" s="3" customFormat="1" ht="15.75" x14ac:dyDescent="0.25">
      <c r="A3" s="97"/>
      <c r="B3" s="247" t="s">
        <v>132</v>
      </c>
      <c r="C3" s="247"/>
      <c r="D3" s="247"/>
      <c r="E3" s="247"/>
      <c r="F3" s="247"/>
      <c r="G3" s="247"/>
      <c r="H3" s="247"/>
      <c r="I3" s="247"/>
      <c r="J3" s="247"/>
      <c r="K3" s="247"/>
      <c r="L3" s="247"/>
      <c r="M3" s="247"/>
      <c r="N3" s="97"/>
      <c r="O3" s="97"/>
    </row>
    <row r="4" spans="1:19" s="3" customFormat="1" ht="8.25" customHeight="1" x14ac:dyDescent="0.25">
      <c r="B4" s="248"/>
      <c r="C4" s="248"/>
      <c r="D4" s="248"/>
      <c r="E4" s="248"/>
      <c r="F4" s="248"/>
      <c r="G4" s="248"/>
      <c r="H4" s="248"/>
      <c r="I4" s="248"/>
      <c r="J4" s="248"/>
      <c r="K4" s="248"/>
      <c r="L4" s="248"/>
      <c r="M4" s="248"/>
    </row>
    <row r="5" spans="1:19" s="3" customFormat="1" x14ac:dyDescent="0.25">
      <c r="B5" s="55"/>
    </row>
    <row r="6" spans="1:19" s="3" customFormat="1" ht="15.75" customHeight="1" x14ac:dyDescent="0.25">
      <c r="B6" s="251" t="s">
        <v>32</v>
      </c>
      <c r="C6" s="252"/>
      <c r="D6" s="253">
        <f>Worksheet!C4</f>
        <v>0</v>
      </c>
      <c r="E6" s="254"/>
      <c r="F6" s="254"/>
      <c r="G6" s="255"/>
      <c r="H6" s="256" t="s">
        <v>55</v>
      </c>
      <c r="I6" s="257"/>
      <c r="J6" s="257"/>
      <c r="K6" s="258"/>
      <c r="L6" s="249">
        <f>Worksheet!P6</f>
        <v>0</v>
      </c>
      <c r="M6" s="250"/>
      <c r="N6" s="146"/>
    </row>
    <row r="7" spans="1:19" s="3" customFormat="1" ht="3" customHeight="1" x14ac:dyDescent="0.25">
      <c r="B7" s="48"/>
      <c r="C7" s="26"/>
      <c r="D7" s="26"/>
      <c r="E7" s="26"/>
      <c r="F7" s="26"/>
      <c r="G7" s="26"/>
      <c r="H7" s="26"/>
      <c r="I7" s="26"/>
      <c r="J7" s="26"/>
      <c r="K7" s="26"/>
      <c r="L7" s="26"/>
      <c r="M7" s="26"/>
    </row>
    <row r="8" spans="1:19" s="3" customFormat="1" ht="15.75" customHeight="1" x14ac:dyDescent="0.25">
      <c r="B8" s="189" t="s">
        <v>31</v>
      </c>
      <c r="C8" s="274"/>
      <c r="D8" s="275"/>
      <c r="E8" s="54" t="s">
        <v>139</v>
      </c>
      <c r="F8" s="276"/>
      <c r="G8" s="277"/>
      <c r="H8" s="268" t="s">
        <v>57</v>
      </c>
      <c r="I8" s="269"/>
      <c r="J8" s="269"/>
      <c r="K8" s="270"/>
      <c r="L8" s="272"/>
      <c r="M8" s="273"/>
      <c r="N8" s="102"/>
      <c r="O8" s="101"/>
    </row>
    <row r="9" spans="1:19" s="3" customFormat="1" ht="3" customHeight="1" x14ac:dyDescent="0.25">
      <c r="B9" s="51"/>
      <c r="C9" s="51"/>
      <c r="D9" s="53"/>
      <c r="E9" s="54"/>
      <c r="F9" s="52"/>
      <c r="G9" s="48"/>
      <c r="H9" s="48"/>
      <c r="I9" s="48"/>
      <c r="J9" s="48"/>
      <c r="K9" s="26"/>
      <c r="L9" s="26"/>
      <c r="M9" s="26"/>
      <c r="O9" s="60"/>
    </row>
    <row r="10" spans="1:19" s="3" customFormat="1" ht="15.75" x14ac:dyDescent="0.25">
      <c r="B10" s="188" t="s">
        <v>30</v>
      </c>
      <c r="C10" s="249">
        <f>Worksheet!C6</f>
        <v>0</v>
      </c>
      <c r="D10" s="250"/>
      <c r="E10" s="174" t="s">
        <v>29</v>
      </c>
      <c r="F10" s="91"/>
      <c r="G10" s="190" t="s">
        <v>53</v>
      </c>
      <c r="H10" s="50"/>
      <c r="K10" s="188" t="s">
        <v>152</v>
      </c>
      <c r="L10" s="249">
        <f>Worksheet!P4</f>
        <v>0</v>
      </c>
      <c r="M10" s="250"/>
      <c r="N10" s="148"/>
      <c r="O10" s="60"/>
    </row>
    <row r="11" spans="1:19" s="3" customFormat="1" ht="9.75" customHeight="1" thickBot="1" x14ac:dyDescent="0.3">
      <c r="A11" s="10"/>
      <c r="B11" s="51"/>
      <c r="C11" s="51"/>
      <c r="D11" s="53"/>
      <c r="E11" s="53"/>
      <c r="F11" s="52"/>
      <c r="G11" s="48"/>
      <c r="H11" s="48"/>
      <c r="I11" s="49"/>
      <c r="J11" s="49"/>
      <c r="K11" s="29"/>
      <c r="L11" s="29"/>
      <c r="M11" s="29"/>
    </row>
    <row r="12" spans="1:19" s="3" customFormat="1" ht="22.5" customHeight="1" thickBot="1" x14ac:dyDescent="0.3">
      <c r="A12" s="57"/>
      <c r="B12" s="58" t="s">
        <v>60</v>
      </c>
      <c r="C12" s="59"/>
      <c r="D12" s="59"/>
      <c r="E12" s="59"/>
      <c r="F12" s="59"/>
      <c r="G12" s="59"/>
      <c r="H12" s="59"/>
      <c r="I12" s="259"/>
      <c r="J12" s="260"/>
      <c r="K12" s="260"/>
      <c r="L12" s="260"/>
      <c r="M12" s="261"/>
      <c r="N12" s="78"/>
    </row>
    <row r="13" spans="1:19" s="3" customFormat="1" ht="3" customHeight="1" thickBot="1" x14ac:dyDescent="0.3">
      <c r="A13" s="57"/>
      <c r="B13" s="61"/>
      <c r="C13" s="62"/>
      <c r="D13" s="62"/>
      <c r="E13" s="62"/>
      <c r="F13" s="62"/>
      <c r="G13" s="62"/>
      <c r="H13" s="62"/>
      <c r="I13" s="63"/>
      <c r="J13" s="63"/>
      <c r="K13" s="63"/>
      <c r="L13" s="63"/>
      <c r="M13" s="63"/>
      <c r="N13" s="33"/>
      <c r="O13" s="60"/>
      <c r="P13" s="13"/>
    </row>
    <row r="14" spans="1:19" s="3" customFormat="1" ht="22.5" customHeight="1" thickBot="1" x14ac:dyDescent="0.3">
      <c r="A14" s="64"/>
      <c r="B14" s="262" t="s">
        <v>59</v>
      </c>
      <c r="C14" s="262"/>
      <c r="D14" s="262"/>
      <c r="E14" s="262"/>
      <c r="F14" s="262"/>
      <c r="G14" s="262"/>
      <c r="H14" s="262"/>
      <c r="I14" s="263"/>
      <c r="J14" s="264"/>
      <c r="K14" s="264"/>
      <c r="L14" s="264"/>
      <c r="M14" s="265"/>
      <c r="N14" s="77"/>
      <c r="P14" s="13"/>
      <c r="Q14" s="60"/>
      <c r="S14" s="80"/>
    </row>
    <row r="15" spans="1:19" s="3" customFormat="1" ht="3.75" customHeight="1" thickBot="1" x14ac:dyDescent="0.3">
      <c r="B15" s="48"/>
      <c r="C15" s="26"/>
      <c r="D15" s="26"/>
      <c r="E15" s="26"/>
      <c r="F15" s="26"/>
      <c r="G15" s="26"/>
      <c r="H15" s="26"/>
      <c r="I15" s="26"/>
      <c r="J15" s="26"/>
      <c r="K15" s="26"/>
      <c r="L15" s="26"/>
      <c r="M15" s="26"/>
      <c r="P15" s="13"/>
    </row>
    <row r="16" spans="1:19" s="3" customFormat="1" ht="15.75" x14ac:dyDescent="0.25">
      <c r="A16" s="25"/>
      <c r="B16" s="24" t="s">
        <v>23</v>
      </c>
      <c r="C16" s="23"/>
      <c r="D16" s="23"/>
      <c r="E16" s="23"/>
      <c r="F16" s="23"/>
      <c r="G16" s="23"/>
      <c r="H16" s="23"/>
      <c r="I16" s="23"/>
      <c r="J16" s="23"/>
      <c r="K16" s="23"/>
      <c r="L16" s="23"/>
      <c r="M16" s="23"/>
      <c r="N16" s="16"/>
      <c r="P16" s="13"/>
    </row>
    <row r="17" spans="1:16" s="3" customFormat="1" ht="6.75" customHeight="1" x14ac:dyDescent="0.25">
      <c r="A17" s="12"/>
      <c r="B17" s="47"/>
      <c r="C17" s="26"/>
      <c r="D17" s="26"/>
      <c r="E17" s="26"/>
      <c r="F17" s="26"/>
      <c r="G17" s="26"/>
      <c r="H17" s="26"/>
      <c r="I17" s="26"/>
      <c r="J17" s="26"/>
      <c r="K17" s="26"/>
      <c r="L17" s="26"/>
      <c r="M17" s="26"/>
      <c r="N17" s="22"/>
      <c r="P17" s="13"/>
    </row>
    <row r="18" spans="1:16" s="3" customFormat="1" ht="13.5" customHeight="1" x14ac:dyDescent="0.25">
      <c r="A18" s="12"/>
      <c r="B18" s="266" t="s">
        <v>22</v>
      </c>
      <c r="C18" s="267"/>
      <c r="D18" s="192"/>
      <c r="E18" s="149"/>
      <c r="F18" s="271" t="s">
        <v>56</v>
      </c>
      <c r="G18" s="271"/>
      <c r="H18" s="267"/>
      <c r="I18" s="193"/>
      <c r="J18" s="26"/>
      <c r="K18" s="106" t="s">
        <v>21</v>
      </c>
      <c r="L18" s="193"/>
      <c r="N18" s="22"/>
    </row>
    <row r="19" spans="1:16" s="3" customFormat="1" ht="4.5" customHeight="1" thickBot="1" x14ac:dyDescent="0.3">
      <c r="A19" s="21"/>
      <c r="B19" s="46"/>
      <c r="C19" s="31"/>
      <c r="D19" s="31"/>
      <c r="E19" s="31"/>
      <c r="F19" s="31"/>
      <c r="G19" s="31"/>
      <c r="H19" s="31"/>
      <c r="I19" s="31"/>
      <c r="J19" s="31"/>
      <c r="K19" s="29"/>
      <c r="L19" s="29"/>
      <c r="M19" s="29"/>
      <c r="N19" s="20"/>
    </row>
    <row r="20" spans="1:16" s="3" customFormat="1" ht="3.75" customHeight="1" thickBot="1" x14ac:dyDescent="0.3">
      <c r="A20" s="33"/>
      <c r="B20" s="45"/>
      <c r="C20" s="28"/>
      <c r="D20" s="28"/>
      <c r="E20" s="28"/>
      <c r="F20" s="28"/>
      <c r="G20" s="28"/>
      <c r="H20" s="28"/>
      <c r="I20" s="28"/>
      <c r="J20" s="28"/>
      <c r="K20" s="26"/>
      <c r="L20" s="26"/>
      <c r="M20" s="26"/>
      <c r="N20" s="33"/>
      <c r="P20" s="3" t="s">
        <v>27</v>
      </c>
    </row>
    <row r="21" spans="1:16" s="3" customFormat="1" ht="15.75" x14ac:dyDescent="0.25">
      <c r="A21" s="25"/>
      <c r="B21" s="44" t="s">
        <v>144</v>
      </c>
      <c r="C21" s="23"/>
      <c r="D21" s="43"/>
      <c r="E21" s="23"/>
      <c r="F21" s="23"/>
      <c r="G21" s="23"/>
      <c r="H21" s="23"/>
      <c r="I21" s="23"/>
      <c r="J21" s="23"/>
      <c r="K21" s="23"/>
      <c r="L21" s="23"/>
      <c r="M21" s="23"/>
      <c r="N21" s="16"/>
      <c r="P21" s="13" t="s">
        <v>26</v>
      </c>
    </row>
    <row r="22" spans="1:16" s="3" customFormat="1" ht="15.75" x14ac:dyDescent="0.25">
      <c r="A22" s="12"/>
      <c r="B22" s="42"/>
      <c r="C22" s="42"/>
      <c r="D22" s="42"/>
      <c r="E22" s="42"/>
      <c r="F22" s="26"/>
      <c r="G22" s="84" t="str">
        <f>IF(OR(L10="Kings",L10="Queens",L10="Richmond"),"Before 2/2/22", "Before 4/1/23")</f>
        <v>Before 4/1/23</v>
      </c>
      <c r="I22" s="84" t="str">
        <f>IF(OR(L10="Kings",L10="Queens",L10="Richmond"),"Starting 2/2/22", "Starting 4/1/23")</f>
        <v>Starting 4/1/23</v>
      </c>
      <c r="J22" s="84"/>
      <c r="K22" s="42"/>
      <c r="L22" s="41"/>
      <c r="M22" s="27"/>
      <c r="N22" s="22"/>
      <c r="P22" s="3" t="s">
        <v>48</v>
      </c>
    </row>
    <row r="23" spans="1:16" s="3" customFormat="1" ht="15.75" x14ac:dyDescent="0.25">
      <c r="A23" s="12"/>
      <c r="B23" s="28" t="s">
        <v>153</v>
      </c>
      <c r="C23" s="28"/>
      <c r="D23" s="28"/>
      <c r="E23" s="40"/>
      <c r="F23" s="39"/>
      <c r="G23" s="139">
        <f>SUMIFS(Worksheet!D12:D203,Worksheet!E12:E203,Worksheet!V11, Worksheet!$A12:A203, IF(OR(Worksheet!$P$4="Kings",Worksheet!$P$4="Queens",Worksheet!$P$4="Richmond"),"&lt;2/2/2022","&lt;4/1/2023"))</f>
        <v>0</v>
      </c>
      <c r="I23" s="139">
        <f>SUMIFS(Worksheet!D12:D203,Worksheet!E12:E203,Worksheet!V11, Worksheet!$A12:A203, IF(OR(Worksheet!$P$4="Kings",Worksheet!$P$4="Queens",Worksheet!$P$4="Richmond"),"&gt;=2/2/2022","&gt;=4/1/2023"))</f>
        <v>0</v>
      </c>
      <c r="J23" s="92"/>
      <c r="K23" s="243" t="str">
        <f>IF(OR(L10="Kings",L10="Queens",L10="Richmond"),"Before 2/2/22", "Before 4/1/23")</f>
        <v>Before 4/1/23</v>
      </c>
      <c r="L23" s="244"/>
      <c r="M23" s="132">
        <f>G33*75</f>
        <v>0</v>
      </c>
      <c r="N23" s="22"/>
      <c r="P23" s="3" t="s">
        <v>133</v>
      </c>
    </row>
    <row r="24" spans="1:16" s="3" customFormat="1" ht="3" customHeight="1" x14ac:dyDescent="0.25">
      <c r="A24" s="12"/>
      <c r="B24" s="28"/>
      <c r="C24" s="28"/>
      <c r="D24" s="28"/>
      <c r="E24" s="26"/>
      <c r="G24" s="142"/>
      <c r="I24" s="142"/>
      <c r="J24" s="93"/>
      <c r="K24" s="157"/>
      <c r="L24" s="157"/>
      <c r="M24" s="105"/>
      <c r="N24" s="22"/>
      <c r="P24" s="3" t="s">
        <v>134</v>
      </c>
    </row>
    <row r="25" spans="1:16" s="3" customFormat="1" ht="15.75" x14ac:dyDescent="0.25">
      <c r="A25" s="12"/>
      <c r="B25" s="28" t="s">
        <v>154</v>
      </c>
      <c r="C25" s="28"/>
      <c r="D25" s="26"/>
      <c r="E25" s="26"/>
      <c r="G25" s="139">
        <f>SUMIFS(Worksheet!D12:D203,Worksheet!E12:E203,Worksheet!V12, Worksheet!$A12:A203, IF(OR(Worksheet!$P$4="Kings",Worksheet!$P$4="Queens",Worksheet!$P$4="Richmond"),"&lt;7/25/2022","&lt;4/1/2023"))</f>
        <v>0</v>
      </c>
      <c r="I25" s="139">
        <f>SUMIFS(Worksheet!D12:D203,Worksheet!E12:E203,Worksheet!V12, Worksheet!$A12:A203, IF(OR(Worksheet!$P$4="Kings",Worksheet!$P$4="Queens",Worksheet!$P$4="Richmond"),"&gt;=2/2/2022","&gt;=4/1/2023"))</f>
        <v>0</v>
      </c>
      <c r="J25" s="94"/>
      <c r="K25" s="245" t="str">
        <f>IF(OR(L10="Kings",L10="Queens",L10="Richmond"),"Starting 2/2/22", "Starting 4/1/23")</f>
        <v>Starting 4/1/23</v>
      </c>
      <c r="L25" s="246"/>
      <c r="M25" s="132">
        <f>I33*158</f>
        <v>0</v>
      </c>
      <c r="N25" s="22"/>
      <c r="P25" s="13" t="s">
        <v>44</v>
      </c>
    </row>
    <row r="26" spans="1:16" s="3" customFormat="1" ht="3" customHeight="1" x14ac:dyDescent="0.25">
      <c r="A26" s="12"/>
      <c r="B26" s="28"/>
      <c r="C26" s="28"/>
      <c r="D26" s="26"/>
      <c r="E26" s="26"/>
      <c r="G26" s="143"/>
      <c r="H26" s="26"/>
      <c r="I26" s="143">
        <f>Worksheet!Q205</f>
        <v>0</v>
      </c>
      <c r="J26" s="95"/>
      <c r="K26" s="157"/>
      <c r="L26" s="157"/>
      <c r="M26" s="105"/>
      <c r="N26" s="22"/>
      <c r="P26" s="13" t="s">
        <v>45</v>
      </c>
    </row>
    <row r="27" spans="1:16" s="3" customFormat="1" ht="15.75" x14ac:dyDescent="0.25">
      <c r="A27" s="12"/>
      <c r="B27" s="28" t="s">
        <v>155</v>
      </c>
      <c r="C27" s="28"/>
      <c r="D27" s="26"/>
      <c r="E27" s="26"/>
      <c r="G27" s="139">
        <f>SUMIFS(Worksheet!D12:D203,Worksheet!E12:E203,Worksheet!V13, Worksheet!$A12:A203, IF(OR(Worksheet!$P$4="Kings",Worksheet!$P$4="Queens",Worksheet!$P$4="Richmond"),"&lt;2/2/2022","&lt;4/1/2023"))</f>
        <v>0</v>
      </c>
      <c r="H27" s="26"/>
      <c r="I27" s="139">
        <f>SUMIFS(Worksheet!D12:D203,Worksheet!E12:E203,Worksheet!V13, Worksheet!$A12:A203, IF(OR(Worksheet!$P$4="Kings",Worksheet!$P$4="Queens",Worksheet!$P$4="Richmond"),"&gt;=2/2/2022","&gt;=4/1/2023"))</f>
        <v>0</v>
      </c>
      <c r="J27" s="94"/>
      <c r="K27" s="158"/>
      <c r="L27" s="159" t="s">
        <v>20</v>
      </c>
      <c r="M27" s="132">
        <f>M23+M25</f>
        <v>0</v>
      </c>
      <c r="N27" s="22"/>
      <c r="P27" s="13" t="s">
        <v>46</v>
      </c>
    </row>
    <row r="28" spans="1:16" s="3" customFormat="1" ht="3" customHeight="1" x14ac:dyDescent="0.25">
      <c r="A28" s="12"/>
      <c r="B28" s="32"/>
      <c r="C28" s="28"/>
      <c r="D28" s="26"/>
      <c r="E28" s="26"/>
      <c r="G28" s="144"/>
      <c r="H28" s="26"/>
      <c r="I28" s="144"/>
      <c r="J28" s="94"/>
      <c r="K28" s="158"/>
      <c r="L28" s="158"/>
      <c r="M28" s="110"/>
      <c r="N28" s="22"/>
      <c r="P28" s="13" t="s">
        <v>47</v>
      </c>
    </row>
    <row r="29" spans="1:16" s="3" customFormat="1" ht="15.75" x14ac:dyDescent="0.25">
      <c r="A29" s="12"/>
      <c r="B29" s="28" t="s">
        <v>156</v>
      </c>
      <c r="C29" s="28"/>
      <c r="D29" s="26"/>
      <c r="E29" s="26"/>
      <c r="G29" s="139">
        <f>SUMIFS(Worksheet!D12:D203,Worksheet!E12:E203,Worksheet!V14, Worksheet!$A12:A203, IF(OR(Worksheet!$P$4="Kings",Worksheet!$P$4="Queens",Worksheet!$P$4="Richmond"),"&lt;2/2/2022","&lt;4/1/2023"))</f>
        <v>0</v>
      </c>
      <c r="H29" s="26"/>
      <c r="I29" s="139">
        <f>SUMIFS(Worksheet!D12:D203,Worksheet!E12:E203,Worksheet!V14, Worksheet!$A12:A203, IF(OR(Worksheet!$P$4="Kings",Worksheet!$P$4="Queens",Worksheet!$P$4="Richmond"),"&gt;=2/2/2022","&gt;=4/1/2023"))</f>
        <v>0</v>
      </c>
      <c r="J29" s="94"/>
      <c r="K29" s="158"/>
      <c r="L29" s="159" t="s">
        <v>11</v>
      </c>
      <c r="M29" s="171"/>
      <c r="N29" s="22"/>
      <c r="P29" s="13" t="s">
        <v>25</v>
      </c>
    </row>
    <row r="30" spans="1:16" s="3" customFormat="1" ht="3" customHeight="1" x14ac:dyDescent="0.25">
      <c r="A30" s="12"/>
      <c r="B30" s="28"/>
      <c r="C30" s="28"/>
      <c r="D30" s="26"/>
      <c r="E30" s="26"/>
      <c r="G30" s="143"/>
      <c r="H30" s="26"/>
      <c r="I30" s="143"/>
      <c r="J30" s="96"/>
      <c r="K30" s="26"/>
      <c r="L30" s="34"/>
      <c r="M30" s="26"/>
      <c r="N30" s="22"/>
      <c r="P30" s="3" t="s">
        <v>58</v>
      </c>
    </row>
    <row r="31" spans="1:16" s="3" customFormat="1" ht="15" customHeight="1" x14ac:dyDescent="0.25">
      <c r="A31" s="12"/>
      <c r="B31" s="28" t="s">
        <v>157</v>
      </c>
      <c r="C31" s="28"/>
      <c r="D31" s="26"/>
      <c r="E31" s="26"/>
      <c r="G31" s="140">
        <f>SUMIFS(Worksheet!D12:D203,Worksheet!E12:E203,Worksheet!V10, Worksheet!$A12:A203, IF(OR(Worksheet!$P$4="Kings",Worksheet!$P$4="Queens",Worksheet!$P$4="Richmond"),"&lt;2/2/2022","&lt;4/1/2023"))</f>
        <v>0</v>
      </c>
      <c r="H31" s="56"/>
      <c r="I31" s="139">
        <f>SUMIFS(Worksheet!D12:D203,Worksheet!E12:E203,Worksheet!V10, Worksheet!$A12:A203, IF(OR(Worksheet!$P$4="Kings",Worksheet!$P$4="Queens",Worksheet!$P$4="Richmond"),"&gt;=2/2/2022","&gt;=4/1/2023"))</f>
        <v>0</v>
      </c>
      <c r="J31" s="94"/>
      <c r="K31" s="38"/>
      <c r="N31" s="22"/>
    </row>
    <row r="32" spans="1:16" s="3" customFormat="1" ht="3" customHeight="1" thickBot="1" x14ac:dyDescent="0.3">
      <c r="A32" s="12"/>
      <c r="B32" s="28"/>
      <c r="C32" s="28"/>
      <c r="D32" s="26"/>
      <c r="E32" s="26"/>
      <c r="G32" s="143"/>
      <c r="H32" s="26"/>
      <c r="I32" s="145"/>
      <c r="J32" s="97"/>
      <c r="K32" s="26"/>
      <c r="L32" s="34"/>
      <c r="M32" s="26"/>
      <c r="N32" s="22"/>
    </row>
    <row r="33" spans="1:16" s="3" customFormat="1" ht="15" customHeight="1" thickBot="1" x14ac:dyDescent="0.3">
      <c r="A33" s="12"/>
      <c r="B33" s="28"/>
      <c r="C33" s="28"/>
      <c r="D33" s="37"/>
      <c r="E33" s="278" t="s">
        <v>19</v>
      </c>
      <c r="F33" s="279"/>
      <c r="G33" s="141">
        <f>ROUND(G23+G25+G27+G29+G31,2)</f>
        <v>0</v>
      </c>
      <c r="H33" s="26"/>
      <c r="I33" s="141">
        <f>ROUND(I23+I25+I27+I29+I31,2)</f>
        <v>0</v>
      </c>
      <c r="J33" s="98" t="s">
        <v>54</v>
      </c>
      <c r="K33" s="150">
        <f>G33+I33</f>
        <v>0</v>
      </c>
      <c r="L33" s="36" t="s">
        <v>6</v>
      </c>
      <c r="M33" s="133">
        <f>M27+M29</f>
        <v>0</v>
      </c>
      <c r="N33" s="22"/>
      <c r="P33" s="13"/>
    </row>
    <row r="34" spans="1:16" s="3" customFormat="1" ht="6" customHeight="1" thickBot="1" x14ac:dyDescent="0.3">
      <c r="A34" s="21"/>
      <c r="B34" s="31"/>
      <c r="C34" s="31"/>
      <c r="D34" s="30"/>
      <c r="E34" s="29"/>
      <c r="F34" s="29"/>
      <c r="G34" s="35"/>
      <c r="H34" s="29"/>
      <c r="I34" s="29"/>
      <c r="J34" s="29"/>
      <c r="K34" s="29"/>
      <c r="L34" s="29"/>
      <c r="M34" s="29"/>
      <c r="N34" s="20"/>
      <c r="P34" s="13" t="s">
        <v>24</v>
      </c>
    </row>
    <row r="35" spans="1:16" s="3" customFormat="1" ht="14.25" customHeight="1" thickBot="1" x14ac:dyDescent="0.3">
      <c r="A35" s="19"/>
      <c r="B35" s="28"/>
      <c r="C35" s="28"/>
      <c r="D35" s="27"/>
      <c r="E35" s="121"/>
      <c r="F35" s="26"/>
      <c r="G35" s="34"/>
      <c r="H35" s="26"/>
      <c r="I35" s="26"/>
      <c r="J35" s="26"/>
      <c r="K35" s="26"/>
      <c r="L35" s="26"/>
      <c r="M35" s="26"/>
      <c r="N35" s="19"/>
      <c r="P35" s="13" t="s">
        <v>49</v>
      </c>
    </row>
    <row r="36" spans="1:16" s="3" customFormat="1" ht="1.5" customHeight="1" x14ac:dyDescent="0.25">
      <c r="A36" s="25"/>
      <c r="B36" s="123"/>
      <c r="C36" s="123"/>
      <c r="D36" s="124"/>
      <c r="E36" s="121"/>
      <c r="F36" s="121"/>
      <c r="G36" s="125"/>
      <c r="H36" s="121"/>
      <c r="I36" s="121"/>
      <c r="J36" s="121"/>
      <c r="K36" s="121"/>
      <c r="L36" s="121"/>
      <c r="M36" s="121"/>
      <c r="N36" s="16"/>
      <c r="P36" s="13" t="s">
        <v>51</v>
      </c>
    </row>
    <row r="37" spans="1:16" s="3" customFormat="1" ht="13.5" customHeight="1" x14ac:dyDescent="0.25">
      <c r="A37" s="12"/>
      <c r="B37" s="191" t="s">
        <v>18</v>
      </c>
      <c r="C37" s="111"/>
      <c r="D37" s="112"/>
      <c r="E37" s="173"/>
      <c r="F37" s="60"/>
      <c r="G37" s="113"/>
      <c r="H37" s="60"/>
      <c r="I37" s="60"/>
      <c r="J37" s="60"/>
      <c r="K37" s="60"/>
      <c r="L37" s="60"/>
      <c r="M37" s="60"/>
      <c r="N37" s="22"/>
      <c r="P37" s="3" t="s">
        <v>50</v>
      </c>
    </row>
    <row r="38" spans="1:16" s="3" customFormat="1" ht="1.5" customHeight="1" thickBot="1" x14ac:dyDescent="0.3">
      <c r="A38" s="21"/>
      <c r="B38" s="115"/>
      <c r="C38" s="116"/>
      <c r="D38" s="117"/>
      <c r="E38" s="118"/>
      <c r="F38" s="118"/>
      <c r="G38" s="114"/>
      <c r="H38" s="118"/>
      <c r="I38" s="118"/>
      <c r="J38" s="118"/>
      <c r="K38" s="118"/>
      <c r="L38" s="118"/>
      <c r="M38" s="118"/>
      <c r="N38" s="20"/>
      <c r="O38" s="60"/>
      <c r="P38" s="3" t="s">
        <v>52</v>
      </c>
    </row>
    <row r="39" spans="1:16" s="3" customFormat="1" ht="15" customHeight="1" thickBot="1" x14ac:dyDescent="0.3">
      <c r="A39" s="60"/>
      <c r="B39" s="122"/>
      <c r="C39" s="122"/>
      <c r="D39" s="122"/>
      <c r="E39" s="122"/>
      <c r="F39" s="122"/>
      <c r="G39" s="122"/>
      <c r="H39" s="122"/>
      <c r="I39" s="122"/>
      <c r="J39" s="122"/>
      <c r="K39" s="122"/>
      <c r="L39" s="122"/>
      <c r="M39" s="122"/>
      <c r="N39" s="60"/>
      <c r="P39" s="3" t="s">
        <v>58</v>
      </c>
    </row>
    <row r="40" spans="1:16" s="3" customFormat="1" ht="15.75" customHeight="1" x14ac:dyDescent="0.25">
      <c r="A40" s="25"/>
      <c r="B40" s="314" t="s">
        <v>150</v>
      </c>
      <c r="C40" s="315"/>
      <c r="D40" s="315"/>
      <c r="E40" s="315"/>
      <c r="F40" s="315"/>
      <c r="G40" s="315"/>
      <c r="H40" s="315"/>
      <c r="I40" s="315"/>
      <c r="J40" s="315"/>
      <c r="K40" s="315"/>
      <c r="L40" s="315"/>
      <c r="M40" s="315"/>
      <c r="N40" s="177"/>
    </row>
    <row r="41" spans="1:16" s="3" customFormat="1" ht="15.75" customHeight="1" x14ac:dyDescent="0.25">
      <c r="A41" s="12"/>
      <c r="B41" s="316"/>
      <c r="C41" s="316"/>
      <c r="D41" s="316"/>
      <c r="E41" s="316"/>
      <c r="F41" s="316"/>
      <c r="G41" s="316"/>
      <c r="H41" s="316"/>
      <c r="I41" s="316"/>
      <c r="J41" s="316"/>
      <c r="K41" s="316"/>
      <c r="L41" s="316"/>
      <c r="M41" s="316"/>
      <c r="N41" s="178"/>
    </row>
    <row r="42" spans="1:16" s="3" customFormat="1" ht="15.75" customHeight="1" x14ac:dyDescent="0.25">
      <c r="A42" s="12"/>
      <c r="B42" s="316"/>
      <c r="C42" s="316"/>
      <c r="D42" s="316"/>
      <c r="E42" s="316"/>
      <c r="F42" s="316"/>
      <c r="G42" s="316"/>
      <c r="H42" s="316"/>
      <c r="I42" s="316"/>
      <c r="J42" s="316"/>
      <c r="K42" s="316"/>
      <c r="L42" s="316"/>
      <c r="M42" s="316"/>
      <c r="N42" s="178"/>
    </row>
    <row r="43" spans="1:16" s="3" customFormat="1" ht="22.5" customHeight="1" x14ac:dyDescent="0.25">
      <c r="A43" s="12"/>
      <c r="B43" s="319"/>
      <c r="C43" s="320"/>
      <c r="D43" s="326"/>
      <c r="E43" s="181"/>
      <c r="F43" s="323"/>
      <c r="G43" s="324"/>
      <c r="H43" s="324"/>
      <c r="I43" s="324"/>
      <c r="J43" s="324"/>
      <c r="K43" s="324"/>
      <c r="L43" s="324"/>
      <c r="M43" s="324"/>
      <c r="N43" s="182"/>
    </row>
    <row r="44" spans="1:16" s="3" customFormat="1" ht="12.75" customHeight="1" thickBot="1" x14ac:dyDescent="0.3">
      <c r="A44" s="21"/>
      <c r="B44" s="297" t="s">
        <v>1</v>
      </c>
      <c r="C44" s="297"/>
      <c r="D44" s="297"/>
      <c r="E44" s="180"/>
      <c r="F44" s="325" t="s">
        <v>12</v>
      </c>
      <c r="G44" s="325"/>
      <c r="H44" s="325"/>
      <c r="I44" s="325"/>
      <c r="J44" s="325"/>
      <c r="K44" s="325"/>
      <c r="L44" s="325"/>
      <c r="M44" s="325"/>
      <c r="N44" s="20"/>
    </row>
    <row r="45" spans="1:16" s="3" customFormat="1" ht="11.25" customHeight="1" thickBot="1" x14ac:dyDescent="0.3">
      <c r="A45" s="60"/>
      <c r="B45" s="175"/>
      <c r="C45" s="19"/>
      <c r="D45" s="19"/>
      <c r="E45" s="33"/>
      <c r="F45" s="33"/>
      <c r="G45" s="33"/>
      <c r="H45" s="33"/>
      <c r="I45" s="33"/>
      <c r="J45" s="33"/>
      <c r="K45" s="33"/>
      <c r="L45" s="33"/>
      <c r="M45" s="33"/>
      <c r="N45" s="33"/>
      <c r="O45" s="60"/>
    </row>
    <row r="46" spans="1:16" s="3" customFormat="1" ht="16.5" customHeight="1" x14ac:dyDescent="0.25">
      <c r="A46" s="179"/>
      <c r="B46" s="317" t="s">
        <v>151</v>
      </c>
      <c r="C46" s="318"/>
      <c r="D46" s="318"/>
      <c r="E46" s="318"/>
      <c r="F46" s="318"/>
      <c r="G46" s="318"/>
      <c r="H46" s="318"/>
      <c r="I46" s="318"/>
      <c r="J46" s="318"/>
      <c r="K46" s="318"/>
      <c r="L46" s="318"/>
      <c r="M46" s="318"/>
      <c r="N46" s="16"/>
      <c r="O46" s="60"/>
    </row>
    <row r="47" spans="1:16" s="3" customFormat="1" ht="22.5" customHeight="1" x14ac:dyDescent="0.25">
      <c r="A47" s="176"/>
      <c r="B47" s="319"/>
      <c r="C47" s="320"/>
      <c r="D47" s="320"/>
      <c r="E47" s="181"/>
      <c r="F47" s="321"/>
      <c r="G47" s="322"/>
      <c r="H47" s="322"/>
      <c r="I47" s="322"/>
      <c r="J47" s="322"/>
      <c r="K47" s="322"/>
      <c r="L47" s="322"/>
      <c r="M47" s="322"/>
      <c r="N47" s="182"/>
      <c r="O47" s="60"/>
    </row>
    <row r="48" spans="1:16" s="3" customFormat="1" ht="12.75" customHeight="1" thickBot="1" x14ac:dyDescent="0.3">
      <c r="A48" s="21"/>
      <c r="B48" s="297" t="s">
        <v>1</v>
      </c>
      <c r="C48" s="297"/>
      <c r="D48" s="297"/>
      <c r="E48" s="180"/>
      <c r="F48" s="296" t="s">
        <v>12</v>
      </c>
      <c r="G48" s="296"/>
      <c r="H48" s="296"/>
      <c r="I48" s="296"/>
      <c r="J48" s="296"/>
      <c r="K48" s="296"/>
      <c r="L48" s="296"/>
      <c r="M48" s="296"/>
      <c r="N48" s="20"/>
      <c r="O48" s="60"/>
    </row>
    <row r="49" spans="1:15" s="3" customFormat="1" ht="11.25" customHeight="1" thickBot="1" x14ac:dyDescent="0.3">
      <c r="A49" s="60"/>
      <c r="N49" s="60"/>
      <c r="O49" s="60"/>
    </row>
    <row r="50" spans="1:15" s="3" customFormat="1" ht="17.25" thickTop="1" thickBot="1" x14ac:dyDescent="0.3">
      <c r="A50" s="18"/>
      <c r="B50" s="282" t="s">
        <v>17</v>
      </c>
      <c r="C50" s="282"/>
      <c r="D50" s="282"/>
      <c r="E50" s="282"/>
      <c r="F50" s="282"/>
      <c r="G50" s="282"/>
      <c r="H50" s="282"/>
      <c r="I50" s="282"/>
      <c r="J50" s="282"/>
      <c r="K50" s="282"/>
      <c r="L50" s="282"/>
      <c r="M50" s="282"/>
      <c r="N50" s="17"/>
    </row>
    <row r="51" spans="1:15" s="3" customFormat="1" ht="9" customHeight="1" x14ac:dyDescent="0.25">
      <c r="A51" s="11"/>
      <c r="B51" s="293"/>
      <c r="C51" s="294"/>
      <c r="D51" s="294"/>
      <c r="E51" s="294"/>
      <c r="F51" s="294"/>
      <c r="G51" s="294"/>
      <c r="H51" s="294"/>
      <c r="I51" s="294"/>
      <c r="J51" s="294"/>
      <c r="K51" s="294"/>
      <c r="L51" s="294"/>
      <c r="M51" s="295"/>
      <c r="N51" s="9"/>
    </row>
    <row r="52" spans="1:15" s="3" customFormat="1" x14ac:dyDescent="0.25">
      <c r="A52" s="11"/>
      <c r="B52" s="309" t="s">
        <v>138</v>
      </c>
      <c r="C52" s="284"/>
      <c r="D52" s="285"/>
      <c r="E52" s="285"/>
      <c r="F52" s="285"/>
      <c r="G52" s="285"/>
      <c r="H52" s="285"/>
      <c r="I52" s="285"/>
      <c r="J52" s="285"/>
      <c r="K52" s="285"/>
      <c r="L52" s="286"/>
      <c r="M52" s="310"/>
      <c r="N52" s="9"/>
    </row>
    <row r="53" spans="1:15" s="3" customFormat="1" x14ac:dyDescent="0.25">
      <c r="A53" s="11"/>
      <c r="B53" s="309"/>
      <c r="C53" s="287"/>
      <c r="D53" s="288"/>
      <c r="E53" s="288"/>
      <c r="F53" s="288"/>
      <c r="G53" s="288"/>
      <c r="H53" s="288"/>
      <c r="I53" s="288"/>
      <c r="J53" s="288"/>
      <c r="K53" s="288"/>
      <c r="L53" s="289"/>
      <c r="M53" s="310"/>
      <c r="N53" s="9"/>
    </row>
    <row r="54" spans="1:15" s="3" customFormat="1" x14ac:dyDescent="0.25">
      <c r="A54" s="11"/>
      <c r="B54" s="309"/>
      <c r="C54" s="287"/>
      <c r="D54" s="288"/>
      <c r="E54" s="288"/>
      <c r="F54" s="288"/>
      <c r="G54" s="288"/>
      <c r="H54" s="288"/>
      <c r="I54" s="288"/>
      <c r="J54" s="288"/>
      <c r="K54" s="288"/>
      <c r="L54" s="289"/>
      <c r="M54" s="310"/>
      <c r="N54" s="9"/>
    </row>
    <row r="55" spans="1:15" s="3" customFormat="1" x14ac:dyDescent="0.25">
      <c r="A55" s="11"/>
      <c r="B55" s="309"/>
      <c r="C55" s="287"/>
      <c r="D55" s="288"/>
      <c r="E55" s="288"/>
      <c r="F55" s="288"/>
      <c r="G55" s="288"/>
      <c r="H55" s="288"/>
      <c r="I55" s="288"/>
      <c r="J55" s="288"/>
      <c r="K55" s="288"/>
      <c r="L55" s="289"/>
      <c r="M55" s="310"/>
      <c r="N55" s="9"/>
    </row>
    <row r="56" spans="1:15" s="3" customFormat="1" x14ac:dyDescent="0.25">
      <c r="A56" s="11"/>
      <c r="B56" s="309"/>
      <c r="C56" s="287"/>
      <c r="D56" s="288"/>
      <c r="E56" s="288"/>
      <c r="F56" s="288"/>
      <c r="G56" s="288"/>
      <c r="H56" s="288"/>
      <c r="I56" s="288"/>
      <c r="J56" s="288"/>
      <c r="K56" s="288"/>
      <c r="L56" s="289"/>
      <c r="M56" s="310"/>
      <c r="N56" s="9"/>
    </row>
    <row r="57" spans="1:15" s="3" customFormat="1" x14ac:dyDescent="0.25">
      <c r="A57" s="11"/>
      <c r="B57" s="309"/>
      <c r="C57" s="287"/>
      <c r="D57" s="288"/>
      <c r="E57" s="288"/>
      <c r="F57" s="288"/>
      <c r="G57" s="288"/>
      <c r="H57" s="288"/>
      <c r="I57" s="288"/>
      <c r="J57" s="288"/>
      <c r="K57" s="288"/>
      <c r="L57" s="289"/>
      <c r="M57" s="310"/>
      <c r="N57" s="9"/>
    </row>
    <row r="58" spans="1:15" s="3" customFormat="1" x14ac:dyDescent="0.25">
      <c r="A58" s="11"/>
      <c r="B58" s="309"/>
      <c r="C58" s="287"/>
      <c r="D58" s="288"/>
      <c r="E58" s="288"/>
      <c r="F58" s="288"/>
      <c r="G58" s="288"/>
      <c r="H58" s="288"/>
      <c r="I58" s="288"/>
      <c r="J58" s="288"/>
      <c r="K58" s="288"/>
      <c r="L58" s="289"/>
      <c r="M58" s="310"/>
      <c r="N58" s="9"/>
    </row>
    <row r="59" spans="1:15" s="3" customFormat="1" ht="15" customHeight="1" x14ac:dyDescent="0.25">
      <c r="A59" s="11"/>
      <c r="B59" s="309"/>
      <c r="C59" s="311"/>
      <c r="D59" s="312"/>
      <c r="E59" s="312"/>
      <c r="F59" s="312"/>
      <c r="G59" s="312"/>
      <c r="H59" s="312"/>
      <c r="I59" s="312"/>
      <c r="J59" s="312"/>
      <c r="K59" s="312"/>
      <c r="L59" s="313"/>
      <c r="M59" s="310"/>
      <c r="N59" s="9"/>
    </row>
    <row r="60" spans="1:15" s="3" customFormat="1" ht="9" customHeight="1" thickBot="1" x14ac:dyDescent="0.3">
      <c r="A60" s="11"/>
      <c r="B60" s="290"/>
      <c r="C60" s="291"/>
      <c r="D60" s="291"/>
      <c r="E60" s="291"/>
      <c r="F60" s="291"/>
      <c r="G60" s="291"/>
      <c r="H60" s="291"/>
      <c r="I60" s="291"/>
      <c r="J60" s="291"/>
      <c r="K60" s="291"/>
      <c r="L60" s="291"/>
      <c r="M60" s="292"/>
      <c r="N60" s="9"/>
    </row>
    <row r="61" spans="1:15" s="3" customFormat="1" ht="3.75" customHeight="1" x14ac:dyDescent="0.25">
      <c r="A61" s="11"/>
      <c r="B61" s="119"/>
      <c r="C61" s="119"/>
      <c r="D61" s="119"/>
      <c r="E61" s="119"/>
      <c r="F61" s="119"/>
      <c r="G61" s="119"/>
      <c r="H61" s="119"/>
      <c r="I61" s="119"/>
      <c r="J61" s="119"/>
      <c r="K61" s="119"/>
      <c r="L61" s="119"/>
      <c r="M61" s="119"/>
      <c r="N61" s="9"/>
    </row>
    <row r="62" spans="1:15" s="3" customFormat="1" ht="9" customHeight="1" thickBot="1" x14ac:dyDescent="0.3">
      <c r="A62" s="11"/>
      <c r="B62" s="120"/>
      <c r="C62" s="120"/>
      <c r="D62" s="120"/>
      <c r="E62" s="120"/>
      <c r="F62" s="120"/>
      <c r="G62" s="120"/>
      <c r="H62" s="120"/>
      <c r="I62" s="119"/>
      <c r="J62" s="119"/>
      <c r="K62" s="119"/>
      <c r="L62" s="119"/>
      <c r="M62" s="119"/>
      <c r="N62" s="9"/>
    </row>
    <row r="63" spans="1:15" s="3" customFormat="1" ht="17.25" customHeight="1" x14ac:dyDescent="0.25">
      <c r="A63" s="11"/>
      <c r="B63" s="298" t="s">
        <v>16</v>
      </c>
      <c r="C63" s="299"/>
      <c r="D63" s="299"/>
      <c r="E63" s="299"/>
      <c r="F63" s="299"/>
      <c r="G63" s="299"/>
      <c r="H63" s="299"/>
      <c r="I63" s="303"/>
      <c r="J63" s="304"/>
      <c r="K63" s="304"/>
      <c r="L63" s="304"/>
      <c r="M63" s="304"/>
      <c r="N63" s="9"/>
    </row>
    <row r="64" spans="1:15" s="3" customFormat="1" ht="12.75" customHeight="1" x14ac:dyDescent="0.25">
      <c r="A64" s="11"/>
      <c r="B64" s="281"/>
      <c r="C64" s="280" t="s">
        <v>15</v>
      </c>
      <c r="D64" s="280" t="s">
        <v>149</v>
      </c>
      <c r="E64" s="280" t="s">
        <v>145</v>
      </c>
      <c r="F64" s="280" t="s">
        <v>14</v>
      </c>
      <c r="G64" s="300" t="s">
        <v>13</v>
      </c>
      <c r="H64" s="300"/>
      <c r="I64" s="305"/>
      <c r="J64" s="306"/>
      <c r="K64" s="306"/>
      <c r="L64" s="306"/>
      <c r="M64" s="306"/>
      <c r="N64" s="9"/>
    </row>
    <row r="65" spans="1:16" s="3" customFormat="1" ht="17.25" customHeight="1" x14ac:dyDescent="0.25">
      <c r="A65" s="11"/>
      <c r="B65" s="281"/>
      <c r="C65" s="283"/>
      <c r="D65" s="280"/>
      <c r="E65" s="280"/>
      <c r="F65" s="280"/>
      <c r="G65" s="300"/>
      <c r="H65" s="300"/>
      <c r="I65" s="307" t="s">
        <v>12</v>
      </c>
      <c r="J65" s="308"/>
      <c r="K65" s="308"/>
      <c r="L65" s="308"/>
      <c r="M65" s="308"/>
      <c r="N65" s="9"/>
    </row>
    <row r="66" spans="1:16" s="3" customFormat="1" ht="18.75" customHeight="1" x14ac:dyDescent="0.25">
      <c r="A66" s="11"/>
      <c r="B66" s="15"/>
      <c r="C66" s="183">
        <f>M33</f>
        <v>0</v>
      </c>
      <c r="D66" s="172"/>
      <c r="E66" s="185">
        <f>G33-D66</f>
        <v>0</v>
      </c>
      <c r="F66" s="151">
        <v>75</v>
      </c>
      <c r="G66" s="301">
        <f>E66*F66</f>
        <v>0</v>
      </c>
      <c r="H66" s="302"/>
      <c r="I66" s="304"/>
      <c r="J66" s="304"/>
      <c r="K66" s="304"/>
      <c r="L66" s="304"/>
      <c r="M66" s="304"/>
      <c r="N66" s="9"/>
    </row>
    <row r="67" spans="1:16" s="3" customFormat="1" ht="3.75" customHeight="1" x14ac:dyDescent="0.25">
      <c r="A67" s="11"/>
      <c r="B67" s="333"/>
      <c r="C67" s="334"/>
      <c r="D67" s="334"/>
      <c r="E67" s="334"/>
      <c r="F67" s="334"/>
      <c r="G67" s="334"/>
      <c r="H67" s="335"/>
      <c r="I67" s="306"/>
      <c r="J67" s="306"/>
      <c r="K67" s="306"/>
      <c r="L67" s="306"/>
      <c r="M67" s="306"/>
      <c r="N67" s="9"/>
    </row>
    <row r="68" spans="1:16" s="3" customFormat="1" ht="17.25" customHeight="1" x14ac:dyDescent="0.25">
      <c r="A68" s="11"/>
      <c r="B68" s="14"/>
      <c r="C68" s="152"/>
      <c r="D68" s="172"/>
      <c r="E68" s="185">
        <f>I33-D68</f>
        <v>0</v>
      </c>
      <c r="F68" s="151">
        <v>158</v>
      </c>
      <c r="G68" s="301">
        <f>(E68*F68)</f>
        <v>0</v>
      </c>
      <c r="H68" s="302"/>
      <c r="I68" s="343" t="s">
        <v>1</v>
      </c>
      <c r="J68" s="343"/>
      <c r="K68" s="343"/>
      <c r="L68" s="343"/>
      <c r="M68" s="343"/>
      <c r="N68" s="9"/>
    </row>
    <row r="69" spans="1:16" s="3" customFormat="1" ht="6.75" customHeight="1" x14ac:dyDescent="0.25">
      <c r="A69" s="11"/>
      <c r="B69" s="330"/>
      <c r="C69" s="331"/>
      <c r="D69" s="331"/>
      <c r="E69" s="331"/>
      <c r="F69" s="331"/>
      <c r="G69" s="331"/>
      <c r="H69" s="332"/>
      <c r="I69" s="336"/>
      <c r="J69" s="337"/>
      <c r="K69" s="337"/>
      <c r="L69" s="337"/>
      <c r="M69" s="337"/>
      <c r="N69" s="194"/>
    </row>
    <row r="70" spans="1:16" s="3" customFormat="1" ht="2.25" customHeight="1" x14ac:dyDescent="0.25">
      <c r="A70" s="11"/>
      <c r="B70" s="330"/>
      <c r="C70" s="331"/>
      <c r="D70" s="331"/>
      <c r="E70" s="331"/>
      <c r="F70" s="331"/>
      <c r="G70" s="331"/>
      <c r="H70" s="332"/>
      <c r="I70" s="336"/>
      <c r="J70" s="337"/>
      <c r="K70" s="337"/>
      <c r="L70" s="337"/>
      <c r="M70" s="337"/>
      <c r="N70" s="194"/>
    </row>
    <row r="71" spans="1:16" s="3" customFormat="1" ht="17.25" customHeight="1" x14ac:dyDescent="0.25">
      <c r="A71" s="11"/>
      <c r="B71" s="12"/>
      <c r="C71" s="155" t="s">
        <v>11</v>
      </c>
      <c r="D71" s="155" t="s">
        <v>146</v>
      </c>
      <c r="E71" s="156" t="s">
        <v>147</v>
      </c>
      <c r="F71" s="153"/>
      <c r="G71" s="153"/>
      <c r="H71" s="22"/>
      <c r="I71" s="341" t="s">
        <v>10</v>
      </c>
      <c r="J71" s="342"/>
      <c r="K71" s="342"/>
      <c r="L71" s="342"/>
      <c r="M71" s="342"/>
      <c r="N71" s="161"/>
    </row>
    <row r="72" spans="1:16" s="3" customFormat="1" ht="17.25" customHeight="1" x14ac:dyDescent="0.25">
      <c r="A72" s="11"/>
      <c r="B72" s="12"/>
      <c r="C72" s="184">
        <f>M29</f>
        <v>0</v>
      </c>
      <c r="D72" s="186"/>
      <c r="E72" s="187">
        <f>C72-D72</f>
        <v>0</v>
      </c>
      <c r="F72" s="154" t="s">
        <v>148</v>
      </c>
      <c r="G72" s="339">
        <f>G66+G68+E72</f>
        <v>0</v>
      </c>
      <c r="H72" s="340"/>
      <c r="I72" s="341" t="s">
        <v>9</v>
      </c>
      <c r="J72" s="342"/>
      <c r="K72" s="342"/>
      <c r="L72" s="342"/>
      <c r="M72" s="342"/>
      <c r="N72" s="160"/>
    </row>
    <row r="73" spans="1:16" s="3" customFormat="1" ht="10.5" customHeight="1" thickBot="1" x14ac:dyDescent="0.3">
      <c r="A73" s="11"/>
      <c r="B73" s="327"/>
      <c r="C73" s="328"/>
      <c r="D73" s="328"/>
      <c r="E73" s="328"/>
      <c r="F73" s="328"/>
      <c r="G73" s="328"/>
      <c r="H73" s="329"/>
      <c r="I73" s="331"/>
      <c r="J73" s="331"/>
      <c r="K73" s="331"/>
      <c r="L73" s="331"/>
      <c r="M73" s="331"/>
      <c r="N73" s="9"/>
    </row>
    <row r="74" spans="1:16" s="3" customFormat="1" ht="6.75" customHeight="1" thickBot="1" x14ac:dyDescent="0.3">
      <c r="A74" s="8"/>
      <c r="B74" s="7"/>
      <c r="C74" s="6"/>
      <c r="D74" s="6"/>
      <c r="E74" s="5"/>
      <c r="F74" s="4"/>
      <c r="G74" s="4"/>
      <c r="H74" s="6"/>
      <c r="I74" s="338"/>
      <c r="J74" s="338"/>
      <c r="K74" s="338"/>
      <c r="L74" s="338"/>
      <c r="M74" s="338"/>
      <c r="N74" s="195"/>
    </row>
    <row r="75" spans="1:16" ht="15.75" thickTop="1" x14ac:dyDescent="0.25"/>
    <row r="76" spans="1:16" x14ac:dyDescent="0.25">
      <c r="P76" t="s">
        <v>61</v>
      </c>
    </row>
    <row r="77" spans="1:16" x14ac:dyDescent="0.25">
      <c r="P77" t="s">
        <v>62</v>
      </c>
    </row>
    <row r="78" spans="1:16" x14ac:dyDescent="0.25">
      <c r="P78" t="s">
        <v>63</v>
      </c>
    </row>
    <row r="79" spans="1:16" x14ac:dyDescent="0.25">
      <c r="P79" t="s">
        <v>64</v>
      </c>
    </row>
    <row r="80" spans="1:16" x14ac:dyDescent="0.25">
      <c r="P80" t="s">
        <v>65</v>
      </c>
    </row>
    <row r="81" spans="16:16" x14ac:dyDescent="0.25">
      <c r="P81" t="s">
        <v>66</v>
      </c>
    </row>
    <row r="82" spans="16:16" x14ac:dyDescent="0.25">
      <c r="P82" t="s">
        <v>67</v>
      </c>
    </row>
    <row r="83" spans="16:16" x14ac:dyDescent="0.25">
      <c r="P83" t="s">
        <v>68</v>
      </c>
    </row>
    <row r="84" spans="16:16" x14ac:dyDescent="0.25">
      <c r="P84" t="s">
        <v>69</v>
      </c>
    </row>
    <row r="85" spans="16:16" x14ac:dyDescent="0.25">
      <c r="P85" t="s">
        <v>70</v>
      </c>
    </row>
    <row r="86" spans="16:16" x14ac:dyDescent="0.25">
      <c r="P86" t="s">
        <v>71</v>
      </c>
    </row>
    <row r="87" spans="16:16" x14ac:dyDescent="0.25">
      <c r="P87" t="s">
        <v>72</v>
      </c>
    </row>
    <row r="88" spans="16:16" x14ac:dyDescent="0.25">
      <c r="P88" t="s">
        <v>73</v>
      </c>
    </row>
    <row r="89" spans="16:16" x14ac:dyDescent="0.25">
      <c r="P89" t="s">
        <v>74</v>
      </c>
    </row>
    <row r="90" spans="16:16" x14ac:dyDescent="0.25">
      <c r="P90" t="s">
        <v>75</v>
      </c>
    </row>
    <row r="91" spans="16:16" x14ac:dyDescent="0.25">
      <c r="P91" t="s">
        <v>76</v>
      </c>
    </row>
    <row r="92" spans="16:16" x14ac:dyDescent="0.25">
      <c r="P92" t="s">
        <v>77</v>
      </c>
    </row>
    <row r="93" spans="16:16" x14ac:dyDescent="0.25">
      <c r="P93" t="s">
        <v>78</v>
      </c>
    </row>
    <row r="94" spans="16:16" x14ac:dyDescent="0.25">
      <c r="P94" t="s">
        <v>79</v>
      </c>
    </row>
    <row r="95" spans="16:16" x14ac:dyDescent="0.25">
      <c r="P95" t="s">
        <v>80</v>
      </c>
    </row>
    <row r="96" spans="16:16" x14ac:dyDescent="0.25">
      <c r="P96" t="s">
        <v>81</v>
      </c>
    </row>
    <row r="97" spans="16:16" x14ac:dyDescent="0.25">
      <c r="P97" t="s">
        <v>82</v>
      </c>
    </row>
    <row r="98" spans="16:16" x14ac:dyDescent="0.25">
      <c r="P98" t="s">
        <v>83</v>
      </c>
    </row>
    <row r="99" spans="16:16" x14ac:dyDescent="0.25">
      <c r="P99" t="s">
        <v>84</v>
      </c>
    </row>
    <row r="100" spans="16:16" x14ac:dyDescent="0.25">
      <c r="P100" t="s">
        <v>85</v>
      </c>
    </row>
    <row r="101" spans="16:16" x14ac:dyDescent="0.25">
      <c r="P101" t="s">
        <v>86</v>
      </c>
    </row>
    <row r="102" spans="16:16" x14ac:dyDescent="0.25">
      <c r="P102" t="s">
        <v>87</v>
      </c>
    </row>
    <row r="103" spans="16:16" x14ac:dyDescent="0.25">
      <c r="P103" t="s">
        <v>88</v>
      </c>
    </row>
    <row r="104" spans="16:16" x14ac:dyDescent="0.25">
      <c r="P104" t="s">
        <v>89</v>
      </c>
    </row>
    <row r="105" spans="16:16" x14ac:dyDescent="0.25">
      <c r="P105" t="s">
        <v>90</v>
      </c>
    </row>
    <row r="106" spans="16:16" x14ac:dyDescent="0.25">
      <c r="P106" t="s">
        <v>91</v>
      </c>
    </row>
    <row r="107" spans="16:16" x14ac:dyDescent="0.25">
      <c r="P107" t="s">
        <v>92</v>
      </c>
    </row>
    <row r="108" spans="16:16" x14ac:dyDescent="0.25">
      <c r="P108" t="s">
        <v>93</v>
      </c>
    </row>
    <row r="109" spans="16:16" x14ac:dyDescent="0.25">
      <c r="P109" t="s">
        <v>94</v>
      </c>
    </row>
    <row r="110" spans="16:16" x14ac:dyDescent="0.25">
      <c r="P110" t="s">
        <v>95</v>
      </c>
    </row>
    <row r="111" spans="16:16" x14ac:dyDescent="0.25">
      <c r="P111" t="s">
        <v>96</v>
      </c>
    </row>
    <row r="112" spans="16:16" x14ac:dyDescent="0.25">
      <c r="P112" t="s">
        <v>97</v>
      </c>
    </row>
    <row r="113" spans="16:16" x14ac:dyDescent="0.25">
      <c r="P113" t="s">
        <v>98</v>
      </c>
    </row>
    <row r="114" spans="16:16" x14ac:dyDescent="0.25">
      <c r="P114" t="s">
        <v>99</v>
      </c>
    </row>
    <row r="115" spans="16:16" x14ac:dyDescent="0.25">
      <c r="P115" t="s">
        <v>100</v>
      </c>
    </row>
    <row r="116" spans="16:16" x14ac:dyDescent="0.25">
      <c r="P116" t="s">
        <v>101</v>
      </c>
    </row>
    <row r="117" spans="16:16" x14ac:dyDescent="0.25">
      <c r="P117" t="s">
        <v>102</v>
      </c>
    </row>
    <row r="118" spans="16:16" x14ac:dyDescent="0.25">
      <c r="P118" t="s">
        <v>103</v>
      </c>
    </row>
    <row r="119" spans="16:16" x14ac:dyDescent="0.25">
      <c r="P119" t="s">
        <v>104</v>
      </c>
    </row>
    <row r="120" spans="16:16" x14ac:dyDescent="0.25">
      <c r="P120" t="s">
        <v>105</v>
      </c>
    </row>
    <row r="121" spans="16:16" x14ac:dyDescent="0.25">
      <c r="P121" t="s">
        <v>106</v>
      </c>
    </row>
    <row r="122" spans="16:16" x14ac:dyDescent="0.25">
      <c r="P122" t="s">
        <v>107</v>
      </c>
    </row>
    <row r="123" spans="16:16" x14ac:dyDescent="0.25">
      <c r="P123" t="s">
        <v>108</v>
      </c>
    </row>
    <row r="124" spans="16:16" x14ac:dyDescent="0.25">
      <c r="P124" t="s">
        <v>109</v>
      </c>
    </row>
    <row r="125" spans="16:16" x14ac:dyDescent="0.25">
      <c r="P125" t="s">
        <v>110</v>
      </c>
    </row>
    <row r="126" spans="16:16" x14ac:dyDescent="0.25">
      <c r="P126" t="s">
        <v>111</v>
      </c>
    </row>
    <row r="127" spans="16:16" x14ac:dyDescent="0.25">
      <c r="P127" t="s">
        <v>112</v>
      </c>
    </row>
    <row r="128" spans="16:16" x14ac:dyDescent="0.25">
      <c r="P128" t="s">
        <v>113</v>
      </c>
    </row>
    <row r="129" spans="16:16" x14ac:dyDescent="0.25">
      <c r="P129" t="s">
        <v>114</v>
      </c>
    </row>
    <row r="130" spans="16:16" x14ac:dyDescent="0.25">
      <c r="P130" t="s">
        <v>58</v>
      </c>
    </row>
    <row r="131" spans="16:16" x14ac:dyDescent="0.25">
      <c r="P131" t="s">
        <v>115</v>
      </c>
    </row>
    <row r="132" spans="16:16" x14ac:dyDescent="0.25">
      <c r="P132" t="s">
        <v>128</v>
      </c>
    </row>
    <row r="133" spans="16:16" x14ac:dyDescent="0.25">
      <c r="P133" t="s">
        <v>116</v>
      </c>
    </row>
    <row r="134" spans="16:16" x14ac:dyDescent="0.25">
      <c r="P134" t="s">
        <v>117</v>
      </c>
    </row>
    <row r="135" spans="16:16" x14ac:dyDescent="0.25">
      <c r="P135" t="s">
        <v>129</v>
      </c>
    </row>
    <row r="136" spans="16:16" x14ac:dyDescent="0.25">
      <c r="P136" t="s">
        <v>118</v>
      </c>
    </row>
    <row r="137" spans="16:16" x14ac:dyDescent="0.25">
      <c r="P137" t="s">
        <v>119</v>
      </c>
    </row>
    <row r="138" spans="16:16" x14ac:dyDescent="0.25">
      <c r="P138" t="s">
        <v>120</v>
      </c>
    </row>
    <row r="139" spans="16:16" x14ac:dyDescent="0.25">
      <c r="P139" t="s">
        <v>121</v>
      </c>
    </row>
    <row r="140" spans="16:16" x14ac:dyDescent="0.25">
      <c r="P140" t="s">
        <v>122</v>
      </c>
    </row>
    <row r="141" spans="16:16" x14ac:dyDescent="0.25">
      <c r="P141" t="s">
        <v>130</v>
      </c>
    </row>
    <row r="142" spans="16:16" x14ac:dyDescent="0.25">
      <c r="P142" t="s">
        <v>123</v>
      </c>
    </row>
    <row r="143" spans="16:16" x14ac:dyDescent="0.25">
      <c r="P143" t="s">
        <v>131</v>
      </c>
    </row>
    <row r="144" spans="16:16" x14ac:dyDescent="0.25">
      <c r="P144" t="s">
        <v>124</v>
      </c>
    </row>
    <row r="145" spans="16:16" x14ac:dyDescent="0.25">
      <c r="P145" t="s">
        <v>125</v>
      </c>
    </row>
    <row r="146" spans="16:16" x14ac:dyDescent="0.25">
      <c r="P146" t="s">
        <v>126</v>
      </c>
    </row>
    <row r="147" spans="16:16" x14ac:dyDescent="0.25">
      <c r="P147" t="s">
        <v>127</v>
      </c>
    </row>
  </sheetData>
  <sheetProtection algorithmName="SHA-512" hashValue="0JZ8MmAVtMKnGgPygDf4LRpqKcQQ4boV93w1gipMZyflSlxV0tagCAiL37SGYPZF4je0rpy4CcCXVKjQvtfrGQ==" saltValue="wFhH+uxImxOCW6qer2Cn5g==" spinCount="100000" sheet="1" selectLockedCells="1"/>
  <mergeCells count="66">
    <mergeCell ref="B73:H73"/>
    <mergeCell ref="B69:H70"/>
    <mergeCell ref="B67:H67"/>
    <mergeCell ref="I69:M70"/>
    <mergeCell ref="I73:M74"/>
    <mergeCell ref="G68:H68"/>
    <mergeCell ref="G72:H72"/>
    <mergeCell ref="I71:M71"/>
    <mergeCell ref="I72:M72"/>
    <mergeCell ref="I68:M68"/>
    <mergeCell ref="B40:M42"/>
    <mergeCell ref="B46:M46"/>
    <mergeCell ref="B47:D47"/>
    <mergeCell ref="F47:M47"/>
    <mergeCell ref="F43:M43"/>
    <mergeCell ref="F44:M44"/>
    <mergeCell ref="B44:D44"/>
    <mergeCell ref="B43:D43"/>
    <mergeCell ref="F48:M48"/>
    <mergeCell ref="B48:D48"/>
    <mergeCell ref="B63:H63"/>
    <mergeCell ref="G64:H65"/>
    <mergeCell ref="G66:H66"/>
    <mergeCell ref="I63:M64"/>
    <mergeCell ref="I65:M65"/>
    <mergeCell ref="I66:M67"/>
    <mergeCell ref="B52:B59"/>
    <mergeCell ref="M52:M59"/>
    <mergeCell ref="C59:L59"/>
    <mergeCell ref="E33:F33"/>
    <mergeCell ref="E64:E65"/>
    <mergeCell ref="B64:B65"/>
    <mergeCell ref="F64:F65"/>
    <mergeCell ref="B50:M50"/>
    <mergeCell ref="C64:C65"/>
    <mergeCell ref="D64:D65"/>
    <mergeCell ref="C52:L52"/>
    <mergeCell ref="C53:L53"/>
    <mergeCell ref="C54:L54"/>
    <mergeCell ref="C55:L55"/>
    <mergeCell ref="C56:L56"/>
    <mergeCell ref="C57:L57"/>
    <mergeCell ref="C58:L58"/>
    <mergeCell ref="B60:M60"/>
    <mergeCell ref="B51:M51"/>
    <mergeCell ref="L8:M8"/>
    <mergeCell ref="C8:D8"/>
    <mergeCell ref="F8:G8"/>
    <mergeCell ref="L10:M10"/>
    <mergeCell ref="C10:D10"/>
    <mergeCell ref="K23:L23"/>
    <mergeCell ref="K25:L25"/>
    <mergeCell ref="B1:M1"/>
    <mergeCell ref="B3:M3"/>
    <mergeCell ref="B4:M4"/>
    <mergeCell ref="L6:M6"/>
    <mergeCell ref="B2:M2"/>
    <mergeCell ref="B6:C6"/>
    <mergeCell ref="D6:G6"/>
    <mergeCell ref="H6:K6"/>
    <mergeCell ref="I12:M12"/>
    <mergeCell ref="B14:H14"/>
    <mergeCell ref="I14:M14"/>
    <mergeCell ref="B18:C18"/>
    <mergeCell ref="H8:K8"/>
    <mergeCell ref="F18:H18"/>
  </mergeCells>
  <dataValidations xWindow="777" yWindow="495" count="4">
    <dataValidation type="list" allowBlank="1" showInputMessage="1" showErrorMessage="1" errorTitle="Please select from dropbox." error="Please select an option in the drop box." promptTitle="Please select from drop box." prompt="Select indicate the reason or nature of the suit." sqref="I12:M12" xr:uid="{BC40460F-917B-4E00-B091-C56B7A861D06}">
      <formula1>$P$76:$P$147</formula1>
    </dataValidation>
    <dataValidation type="list" allowBlank="1" showInputMessage="1" showErrorMessage="1" errorTitle="Please select from drop box." error="Please select options from drop box." promptTitle="Please select from drop box." prompt="Please indictate the status of court's decision &amp; order on case. If the case is still ongoing, please indicate &quot;pending.&quot; If the court has reach an decision &amp; order, please indicate the decision." sqref="L8:M8" xr:uid="{D46ADF40-A3AE-4176-841D-244E22F6D2D6}">
      <formula1>$P$34:$P$39</formula1>
    </dataValidation>
    <dataValidation type="list" allowBlank="1" showInputMessage="1" showErrorMessage="1" errorTitle="Please select from dropbox." promptTitle="Please select from drop box." prompt="Select the reason for submitting voucher." sqref="I13:J13" xr:uid="{A4E6046F-3179-4B00-994B-59BD3C28FD8E}">
      <formula1>$P$20:$P$30</formula1>
    </dataValidation>
    <dataValidation type="list" allowBlank="1" showInputMessage="1" showErrorMessage="1" errorTitle="Please select from drop box." error="Please select options from the drop box." promptTitle="Please select from drop box." prompt="Please describe the work you are trying to bill for." sqref="I14:M14" xr:uid="{18AD5B6A-1373-4CC7-81E0-8B2900234009}">
      <formula1>$P$20:$P$30</formula1>
    </dataValidation>
  </dataValidations>
  <printOptions horizontalCentered="1"/>
  <pageMargins left="0" right="0" top="0" bottom="0" header="0.3" footer="0.3"/>
  <pageSetup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5</xdr:col>
                    <xdr:colOff>219075</xdr:colOff>
                    <xdr:row>8</xdr:row>
                    <xdr:rowOff>38100</xdr:rowOff>
                  </from>
                  <to>
                    <xdr:col>6</xdr:col>
                    <xdr:colOff>361950</xdr:colOff>
                    <xdr:row>10</xdr:row>
                    <xdr:rowOff>19050</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7</xdr:col>
                    <xdr:colOff>180975</xdr:colOff>
                    <xdr:row>8</xdr:row>
                    <xdr:rowOff>28575</xdr:rowOff>
                  </from>
                  <to>
                    <xdr:col>8</xdr:col>
                    <xdr:colOff>542925</xdr:colOff>
                    <xdr:row>10</xdr:row>
                    <xdr:rowOff>9525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6 m D G V o c g v y S k A A A A 9 Q A A A B I A H A B D b 2 5 m a W c v U G F j a 2 F n Z S 5 4 b W w g o h g A K K A U A A A A A A A A A A A A A A A A A A A A A A A A A A A A h Y + x D o I w G I R f h X S n r d U Y J D 9 l c J X E h G h c m 1 K h E Y q h x f J u D j 6 S r y B G U T f H + + 4 u u b t f b 5 A O T R 1 c V G d 1 a x I 0 w x Q F y s i 2 0 K Z M U O + O Y Y R S D l s h T 6 J U w R g 2 N h 6 s T l D l 3 D k m x H u P / R y 3 X U k Y p T N y y D a 5 r F Q j Q m 2 s E 0 Y q 9 G k V / 1 u I w / 4 1 h j O 8 W u J o w T A F M j H I t P n 6 b J z 7 d H 8 g r P v a 9 Z 3 i y o S 7 H M g k g b w v 8 A d Q S w M E F A A C A A g A 6 m D G 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p g x l Y o i k e 4 D g A A A B E A A A A T A B w A R m 9 y b X V s Y X M v U 2 V j d G l v b j E u b S C i G A A o o B Q A A A A A A A A A A A A A A A A A A A A A A A A A A A A r T k 0 u y c z P U w i G 0 I b W A F B L A Q I t A B Q A A g A I A O p g x l a H I L 8 k p A A A A P U A A A A S A A A A A A A A A A A A A A A A A A A A A A B D b 2 5 m a W c v U G F j a 2 F n Z S 5 4 b W x Q S w E C L Q A U A A I A C A D q Y M Z W D 8 r p q 6 Q A A A D p A A A A E w A A A A A A A A A A A A A A A A D w A A A A W 0 N v b n R l b n R f V H l w Z X N d L n h t b F B L A Q I t A B Q A A g A I A O p g x l 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M y z V y g 9 Q 3 S o G K 3 M k I U Z Z M A A A A A A I A A A A A A A N m A A D A A A A A E A A A A E 3 c E l 5 + H K D V p I q l J c 2 9 N z E A A A A A B I A A A K A A A A A Q A A A A f 7 + q 4 x m 2 0 O I x R r 5 n m p 3 U 9 F A A A A B n T H V t D 6 T D 0 I n B G F e Z L C 7 q K Y D k 7 f N F J k d J M Q 4 W R M y N M q O j O K M d x D S D H p x J N m a E 5 B m 1 j m u G u 1 6 3 3 6 v i k H 2 3 C p c 9 l 7 c 9 0 o E k G + W 0 C N w / O a H F M B Q A A A C K s s 3 y T X G L U r j 9 P X N V z t S k 7 4 6 E s Q = = < / D a t a M a s h u p > 
</file>

<file path=customXml/itemProps1.xml><?xml version="1.0" encoding="utf-8"?>
<ds:datastoreItem xmlns:ds="http://schemas.openxmlformats.org/officeDocument/2006/customXml" ds:itemID="{65909CF6-3466-4C6F-978C-CC32B8F3FBC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Worksheet</vt:lpstr>
      <vt:lpstr>Voucher</vt:lpstr>
      <vt:lpstr>Voucher!Print_Area</vt:lpstr>
      <vt:lpstr>Worksheet!Print_Area</vt:lpstr>
      <vt:lpstr>Worksheet!Print_Titles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Pcollins</dc:creator>
  <cp:lastModifiedBy>Joana Eder</cp:lastModifiedBy>
  <cp:lastPrinted>2023-10-06T18:53:09Z</cp:lastPrinted>
  <dcterms:created xsi:type="dcterms:W3CDTF">2016-02-04T15:52:52Z</dcterms:created>
  <dcterms:modified xsi:type="dcterms:W3CDTF">2023-10-31T19:45:11Z</dcterms:modified>
</cp:coreProperties>
</file>